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Табл. 4 " sheetId="7" r:id="rId1"/>
    <sheet name="таблица 1" sheetId="3" r:id="rId2"/>
    <sheet name="таблица 2" sheetId="4" r:id="rId3"/>
    <sheet name="таблица 3" sheetId="5" r:id="rId4"/>
    <sheet name="Лист1" sheetId="6" r:id="rId5"/>
    <sheet name="Лист2" sheetId="8" r:id="rId6"/>
  </sheets>
  <calcPr calcId="144525"/>
</workbook>
</file>

<file path=xl/calcChain.xml><?xml version="1.0" encoding="utf-8"?>
<calcChain xmlns="http://schemas.openxmlformats.org/spreadsheetml/2006/main">
  <c r="G31" i="7" l="1"/>
  <c r="M64" i="5"/>
  <c r="M63" i="5"/>
  <c r="G49" i="4" l="1"/>
  <c r="N207" i="3" l="1"/>
  <c r="N208" i="3"/>
  <c r="N209" i="3"/>
  <c r="N210" i="3"/>
  <c r="N211" i="3"/>
  <c r="N206" i="3"/>
  <c r="N196" i="3"/>
  <c r="N197" i="3"/>
  <c r="N198" i="3"/>
  <c r="N199" i="3"/>
  <c r="N200" i="3"/>
  <c r="N201" i="3"/>
  <c r="N202" i="3"/>
  <c r="N203" i="3"/>
  <c r="N204" i="3"/>
  <c r="N189" i="3"/>
  <c r="N190" i="3"/>
  <c r="N191" i="3"/>
  <c r="N192" i="3"/>
  <c r="N193" i="3"/>
  <c r="N194" i="3"/>
  <c r="N195" i="3"/>
  <c r="N186" i="3"/>
  <c r="N187" i="3"/>
  <c r="N188" i="3"/>
  <c r="N185" i="3"/>
  <c r="N182" i="3"/>
  <c r="N183" i="3"/>
  <c r="N181" i="3"/>
  <c r="N180" i="3"/>
  <c r="N178" i="3"/>
  <c r="N177" i="3"/>
  <c r="N175" i="3"/>
  <c r="N170" i="3"/>
  <c r="N171" i="3"/>
  <c r="N172" i="3"/>
  <c r="N173" i="3"/>
  <c r="N169" i="3"/>
  <c r="N164" i="3"/>
  <c r="N165" i="3"/>
  <c r="N166" i="3"/>
  <c r="N167" i="3"/>
  <c r="N163" i="3"/>
  <c r="N162" i="3"/>
  <c r="N156" i="3"/>
  <c r="N157" i="3"/>
  <c r="N158" i="3"/>
  <c r="N155" i="3"/>
  <c r="N148" i="3"/>
  <c r="N140" i="3"/>
  <c r="N141" i="3"/>
  <c r="N142" i="3"/>
  <c r="N143" i="3"/>
  <c r="N144" i="3"/>
  <c r="N145" i="3"/>
  <c r="N146" i="3"/>
  <c r="N147" i="3"/>
  <c r="N139" i="3"/>
  <c r="N138" i="3"/>
  <c r="N135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00" i="3"/>
  <c r="N101" i="3"/>
  <c r="N102" i="3"/>
  <c r="N103" i="3"/>
  <c r="N104" i="3"/>
  <c r="N105" i="3"/>
  <c r="N106" i="3"/>
  <c r="N97" i="3"/>
  <c r="N98" i="3"/>
  <c r="N99" i="3"/>
  <c r="N96" i="3"/>
  <c r="N95" i="3"/>
  <c r="N94" i="3"/>
  <c r="N93" i="3"/>
  <c r="N92" i="3"/>
  <c r="N91" i="3"/>
  <c r="N90" i="3"/>
  <c r="N89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6" i="3"/>
  <c r="N45" i="3"/>
  <c r="N44" i="3"/>
  <c r="N43" i="3"/>
  <c r="N42" i="3"/>
  <c r="N41" i="3"/>
  <c r="N39" i="3"/>
  <c r="N38" i="3"/>
  <c r="N37" i="3"/>
  <c r="N36" i="3"/>
  <c r="N34" i="3"/>
  <c r="N33" i="3"/>
  <c r="N32" i="3"/>
  <c r="N31" i="3"/>
  <c r="N30" i="3"/>
  <c r="N29" i="3"/>
  <c r="N27" i="3"/>
  <c r="N25" i="3"/>
  <c r="N24" i="3"/>
  <c r="N23" i="3"/>
  <c r="N22" i="3"/>
  <c r="N184" i="3" l="1"/>
  <c r="N179" i="3"/>
  <c r="N88" i="3"/>
  <c r="N61" i="3"/>
  <c r="N20" i="3"/>
  <c r="G38" i="7" l="1"/>
  <c r="G36" i="7"/>
  <c r="G30" i="7"/>
  <c r="G28" i="7"/>
  <c r="G29" i="7"/>
  <c r="G27" i="7"/>
  <c r="G97" i="4" l="1"/>
  <c r="G98" i="4"/>
  <c r="G100" i="4"/>
  <c r="G101" i="4"/>
  <c r="G102" i="4"/>
  <c r="G103" i="4"/>
  <c r="G104" i="4"/>
  <c r="G105" i="4"/>
  <c r="G106" i="4"/>
  <c r="G107" i="4"/>
  <c r="G108" i="4"/>
  <c r="G93" i="4"/>
  <c r="G94" i="4"/>
  <c r="G95" i="4"/>
  <c r="G96" i="4"/>
  <c r="G92" i="4"/>
  <c r="G88" i="4"/>
  <c r="G89" i="4"/>
  <c r="G90" i="4"/>
  <c r="G87" i="4"/>
  <c r="G86" i="4"/>
  <c r="G85" i="4"/>
  <c r="G83" i="4"/>
  <c r="G82" i="4"/>
  <c r="G80" i="4"/>
  <c r="G79" i="4"/>
  <c r="G78" i="4"/>
  <c r="G77" i="4"/>
  <c r="G73" i="4"/>
  <c r="G75" i="4"/>
  <c r="G71" i="4"/>
  <c r="G69" i="4"/>
  <c r="G67" i="4"/>
  <c r="G66" i="4"/>
  <c r="G63" i="4"/>
  <c r="G53" i="4"/>
  <c r="G54" i="4"/>
  <c r="G55" i="4"/>
  <c r="G56" i="4"/>
  <c r="G57" i="4"/>
  <c r="G58" i="4"/>
  <c r="G59" i="4"/>
  <c r="G60" i="4"/>
  <c r="G61" i="4"/>
  <c r="G52" i="4"/>
  <c r="G44" i="4" l="1"/>
  <c r="G45" i="4"/>
  <c r="G46" i="4"/>
  <c r="G47" i="4"/>
  <c r="G48" i="4"/>
  <c r="G43" i="4"/>
  <c r="G39" i="4"/>
  <c r="G40" i="4"/>
  <c r="G41" i="4"/>
  <c r="G38" i="4"/>
  <c r="G36" i="4"/>
  <c r="G31" i="4"/>
  <c r="G32" i="4"/>
  <c r="G33" i="4"/>
  <c r="G34" i="4"/>
  <c r="G35" i="4"/>
  <c r="G30" i="4"/>
  <c r="G21" i="4"/>
  <c r="G18" i="4"/>
  <c r="L125" i="5" l="1"/>
  <c r="K162" i="5"/>
  <c r="L162" i="5" s="1"/>
  <c r="K163" i="5"/>
  <c r="L163" i="5" s="1"/>
  <c r="K164" i="5"/>
  <c r="L164" i="5" s="1"/>
  <c r="K165" i="5"/>
  <c r="L165" i="5" s="1"/>
  <c r="K166" i="5"/>
  <c r="L166" i="5" s="1"/>
  <c r="K167" i="5"/>
  <c r="K160" i="5"/>
  <c r="L160" i="5" s="1"/>
  <c r="K161" i="5"/>
  <c r="L161" i="5" s="1"/>
  <c r="K159" i="5"/>
  <c r="L159" i="5" s="1"/>
  <c r="K150" i="5"/>
  <c r="L150" i="5" s="1"/>
  <c r="K151" i="5"/>
  <c r="L151" i="5" s="1"/>
  <c r="K152" i="5"/>
  <c r="L152" i="5" s="1"/>
  <c r="K153" i="5"/>
  <c r="L153" i="5" s="1"/>
  <c r="K154" i="5"/>
  <c r="L154" i="5" s="1"/>
  <c r="K155" i="5"/>
  <c r="L155" i="5" s="1"/>
  <c r="K156" i="5"/>
  <c r="L156" i="5" s="1"/>
  <c r="K157" i="5"/>
  <c r="L157" i="5" s="1"/>
  <c r="K158" i="5"/>
  <c r="L158" i="5" s="1"/>
  <c r="K145" i="5"/>
  <c r="L145" i="5" s="1"/>
  <c r="K146" i="5"/>
  <c r="L146" i="5" s="1"/>
  <c r="K147" i="5"/>
  <c r="L147" i="5" s="1"/>
  <c r="K148" i="5"/>
  <c r="L148" i="5" s="1"/>
  <c r="K149" i="5"/>
  <c r="L149" i="5" s="1"/>
  <c r="K144" i="5"/>
  <c r="L144" i="5" s="1"/>
  <c r="K141" i="5"/>
  <c r="L141" i="5" s="1"/>
  <c r="K140" i="5"/>
  <c r="L140" i="5" s="1"/>
  <c r="K139" i="5"/>
  <c r="L139" i="5" s="1"/>
  <c r="K132" i="5"/>
  <c r="L132" i="5" s="1"/>
  <c r="K133" i="5"/>
  <c r="L133" i="5" s="1"/>
  <c r="K134" i="5"/>
  <c r="L134" i="5" s="1"/>
  <c r="K135" i="5"/>
  <c r="L135" i="5" s="1"/>
  <c r="K136" i="5"/>
  <c r="L136" i="5" s="1"/>
  <c r="K137" i="5"/>
  <c r="L137" i="5" s="1"/>
  <c r="K138" i="5"/>
  <c r="L138" i="5" s="1"/>
  <c r="K130" i="5"/>
  <c r="L130" i="5" s="1"/>
  <c r="K131" i="5"/>
  <c r="L131" i="5" s="1"/>
  <c r="K127" i="5"/>
  <c r="L127" i="5" s="1"/>
  <c r="K128" i="5"/>
  <c r="L128" i="5" s="1"/>
  <c r="K129" i="5"/>
  <c r="L129" i="5" s="1"/>
  <c r="K126" i="5"/>
  <c r="L126" i="5" s="1"/>
  <c r="K104" i="5"/>
  <c r="L104" i="5" s="1"/>
  <c r="K105" i="5"/>
  <c r="L105" i="5" s="1"/>
  <c r="K106" i="5"/>
  <c r="L106" i="5" s="1"/>
  <c r="K107" i="5"/>
  <c r="L107" i="5" s="1"/>
  <c r="K108" i="5"/>
  <c r="L108" i="5" s="1"/>
  <c r="K109" i="5"/>
  <c r="L109" i="5" s="1"/>
  <c r="K110" i="5"/>
  <c r="L110" i="5" s="1"/>
  <c r="K111" i="5"/>
  <c r="L111" i="5" s="1"/>
  <c r="K112" i="5"/>
  <c r="L112" i="5" s="1"/>
  <c r="K113" i="5"/>
  <c r="L113" i="5" s="1"/>
  <c r="K114" i="5"/>
  <c r="L114" i="5" s="1"/>
  <c r="K115" i="5"/>
  <c r="L115" i="5" s="1"/>
  <c r="K116" i="5"/>
  <c r="L116" i="5" s="1"/>
  <c r="K117" i="5"/>
  <c r="L117" i="5" s="1"/>
  <c r="K118" i="5"/>
  <c r="L118" i="5" s="1"/>
  <c r="K119" i="5"/>
  <c r="L119" i="5" s="1"/>
  <c r="K120" i="5"/>
  <c r="L120" i="5" s="1"/>
  <c r="K121" i="5"/>
  <c r="L121" i="5" s="1"/>
  <c r="K122" i="5"/>
  <c r="L122" i="5" s="1"/>
  <c r="K123" i="5"/>
  <c r="L123" i="5" s="1"/>
  <c r="K124" i="5"/>
  <c r="L124" i="5" s="1"/>
  <c r="K98" i="5"/>
  <c r="L98" i="5" s="1"/>
  <c r="K99" i="5"/>
  <c r="L99" i="5" s="1"/>
  <c r="K100" i="5"/>
  <c r="L100" i="5" s="1"/>
  <c r="K101" i="5"/>
  <c r="L101" i="5" s="1"/>
  <c r="K102" i="5"/>
  <c r="L102" i="5" s="1"/>
  <c r="K103" i="5"/>
  <c r="L103" i="5" s="1"/>
  <c r="K97" i="5"/>
  <c r="L97" i="5" s="1"/>
  <c r="K90" i="5"/>
  <c r="K91" i="5"/>
  <c r="L91" i="5" s="1"/>
  <c r="K92" i="5"/>
  <c r="K93" i="5"/>
  <c r="L93" i="5" s="1"/>
  <c r="K94" i="5"/>
  <c r="K84" i="5"/>
  <c r="K85" i="5"/>
  <c r="L85" i="5" s="1"/>
  <c r="K86" i="5"/>
  <c r="K87" i="5"/>
  <c r="L87" i="5" s="1"/>
  <c r="K88" i="5"/>
  <c r="K89" i="5"/>
  <c r="L89" i="5" s="1"/>
  <c r="K83" i="5"/>
  <c r="L83" i="5" s="1"/>
  <c r="K81" i="5"/>
  <c r="L81" i="5" s="1"/>
  <c r="K80" i="5"/>
  <c r="L80" i="5" s="1"/>
  <c r="K79" i="5"/>
  <c r="L79" i="5" s="1"/>
  <c r="K78" i="5"/>
  <c r="L78" i="5" s="1"/>
  <c r="K62" i="5"/>
  <c r="K65" i="5"/>
  <c r="K66" i="5"/>
  <c r="K67" i="5"/>
  <c r="K68" i="5"/>
  <c r="K69" i="5"/>
  <c r="K70" i="5"/>
  <c r="L70" i="5" s="1"/>
  <c r="K71" i="5"/>
  <c r="L71" i="5" s="1"/>
  <c r="K72" i="5"/>
  <c r="L72" i="5" s="1"/>
  <c r="K73" i="5"/>
  <c r="L73" i="5" s="1"/>
  <c r="K74" i="5"/>
  <c r="L74" i="5" s="1"/>
  <c r="K75" i="5"/>
  <c r="L75" i="5" s="1"/>
  <c r="K76" i="5"/>
  <c r="L76" i="5" s="1"/>
  <c r="K77" i="5"/>
  <c r="L77" i="5" s="1"/>
  <c r="K61" i="5"/>
  <c r="K55" i="5"/>
  <c r="K56" i="5"/>
  <c r="K57" i="5"/>
  <c r="K58" i="5"/>
  <c r="K59" i="5"/>
  <c r="L59" i="5" s="1"/>
  <c r="K46" i="5"/>
  <c r="K47" i="5"/>
  <c r="K48" i="5"/>
  <c r="K49" i="5"/>
  <c r="K50" i="5"/>
  <c r="K51" i="5"/>
  <c r="K52" i="5"/>
  <c r="K53" i="5"/>
  <c r="K54" i="5"/>
  <c r="K41" i="5"/>
  <c r="K42" i="5"/>
  <c r="L42" i="5" s="1"/>
  <c r="K43" i="5"/>
  <c r="K44" i="5"/>
  <c r="L44" i="5" s="1"/>
  <c r="K45" i="5"/>
  <c r="K34" i="5"/>
  <c r="K35" i="5"/>
  <c r="K36" i="5"/>
  <c r="K37" i="5"/>
  <c r="K38" i="5"/>
  <c r="L38" i="5" s="1"/>
  <c r="K39" i="5"/>
  <c r="K40" i="5"/>
  <c r="L40" i="5" s="1"/>
  <c r="K33" i="5"/>
  <c r="K23" i="5"/>
  <c r="K24" i="5"/>
  <c r="K25" i="5"/>
  <c r="K26" i="5"/>
  <c r="K27" i="5"/>
  <c r="K28" i="5"/>
  <c r="K29" i="5"/>
  <c r="K30" i="5"/>
  <c r="K31" i="5"/>
  <c r="K32" i="5"/>
  <c r="K19" i="5"/>
  <c r="K20" i="5"/>
  <c r="L20" i="5" s="1"/>
  <c r="K21" i="5"/>
  <c r="K22" i="5"/>
  <c r="L22" i="5" s="1"/>
  <c r="K16" i="5"/>
  <c r="K17" i="5"/>
  <c r="K18" i="5"/>
  <c r="L94" i="5" l="1"/>
  <c r="M94" i="5" s="1"/>
  <c r="L92" i="5"/>
  <c r="M92" i="5" s="1"/>
  <c r="L90" i="5"/>
  <c r="M90" i="5" s="1"/>
  <c r="L88" i="5"/>
  <c r="M88" i="5" s="1"/>
  <c r="L86" i="5"/>
  <c r="M86" i="5" s="1"/>
  <c r="L84" i="5"/>
  <c r="M84" i="5" s="1"/>
  <c r="M83" i="5"/>
  <c r="M93" i="5"/>
  <c r="M91" i="5"/>
  <c r="M89" i="5"/>
  <c r="M87" i="5"/>
  <c r="M85" i="5"/>
  <c r="L23" i="5"/>
  <c r="M23" i="5" s="1"/>
  <c r="L21" i="5"/>
  <c r="M21" i="5" s="1"/>
  <c r="L19" i="5"/>
  <c r="M19" i="5" s="1"/>
  <c r="M17" i="5"/>
  <c r="L32" i="5"/>
  <c r="M32" i="5" s="1"/>
  <c r="L30" i="5"/>
  <c r="M30" i="5" s="1"/>
  <c r="L28" i="5"/>
  <c r="M28" i="5" s="1"/>
  <c r="L26" i="5"/>
  <c r="M26" i="5" s="1"/>
  <c r="L24" i="5"/>
  <c r="M24" i="5" s="1"/>
  <c r="L36" i="5"/>
  <c r="M36" i="5" s="1"/>
  <c r="L34" i="5"/>
  <c r="M34" i="5" s="1"/>
  <c r="L45" i="5"/>
  <c r="M45" i="5" s="1"/>
  <c r="L43" i="5"/>
  <c r="M43" i="5" s="1"/>
  <c r="L41" i="5"/>
  <c r="M41" i="5" s="1"/>
  <c r="M39" i="5"/>
  <c r="M58" i="5"/>
  <c r="M56" i="5"/>
  <c r="L54" i="5"/>
  <c r="M54" i="5" s="1"/>
  <c r="L52" i="5"/>
  <c r="M52" i="5" s="1"/>
  <c r="L50" i="5"/>
  <c r="M50" i="5" s="1"/>
  <c r="L48" i="5"/>
  <c r="M48" i="5" s="1"/>
  <c r="L46" i="5"/>
  <c r="M46" i="5" s="1"/>
  <c r="M16" i="5"/>
  <c r="M44" i="5"/>
  <c r="M42" i="5"/>
  <c r="M40" i="5"/>
  <c r="M38" i="5"/>
  <c r="M22" i="5"/>
  <c r="M20" i="5"/>
  <c r="M18" i="5"/>
  <c r="L31" i="5"/>
  <c r="M31" i="5" s="1"/>
  <c r="L29" i="5"/>
  <c r="M29" i="5" s="1"/>
  <c r="L27" i="5"/>
  <c r="M27" i="5" s="1"/>
  <c r="L25" i="5"/>
  <c r="M25" i="5" s="1"/>
  <c r="L37" i="5"/>
  <c r="M37" i="5" s="1"/>
  <c r="L35" i="5"/>
  <c r="M35" i="5" s="1"/>
  <c r="L33" i="5"/>
  <c r="M33" i="5" s="1"/>
  <c r="M57" i="5"/>
  <c r="L55" i="5"/>
  <c r="M55" i="5" s="1"/>
  <c r="L53" i="5"/>
  <c r="M53" i="5" s="1"/>
  <c r="L51" i="5"/>
  <c r="M51" i="5" s="1"/>
  <c r="L49" i="5"/>
  <c r="M49" i="5" s="1"/>
  <c r="L47" i="5"/>
  <c r="M47" i="5" s="1"/>
  <c r="M59" i="5"/>
  <c r="G17" i="7"/>
  <c r="G16" i="7"/>
  <c r="L21" i="3" l="1"/>
  <c r="N21" i="3" s="1"/>
  <c r="M62" i="5" l="1"/>
  <c r="M65" i="5"/>
  <c r="M66" i="5"/>
  <c r="M67" i="5"/>
  <c r="M68" i="5"/>
  <c r="M69" i="5"/>
  <c r="M76" i="5" l="1"/>
  <c r="M73" i="5"/>
  <c r="M71" i="5"/>
  <c r="M78" i="5"/>
  <c r="M79" i="5"/>
  <c r="M81" i="5"/>
  <c r="M97" i="5"/>
  <c r="M140" i="5"/>
  <c r="M138" i="5"/>
  <c r="M136" i="5"/>
  <c r="M134" i="5"/>
  <c r="M132" i="5"/>
  <c r="M130" i="5"/>
  <c r="M128" i="5"/>
  <c r="M126" i="5"/>
  <c r="M123" i="5"/>
  <c r="M121" i="5"/>
  <c r="M119" i="5"/>
  <c r="M117" i="5"/>
  <c r="M115" i="5"/>
  <c r="M113" i="5"/>
  <c r="M111" i="5"/>
  <c r="M109" i="5"/>
  <c r="M107" i="5"/>
  <c r="M104" i="5"/>
  <c r="M102" i="5"/>
  <c r="M100" i="5"/>
  <c r="M98" i="5"/>
  <c r="M167" i="5"/>
  <c r="M165" i="5"/>
  <c r="M163" i="5"/>
  <c r="M161" i="5"/>
  <c r="M159" i="5"/>
  <c r="M156" i="5"/>
  <c r="M154" i="5"/>
  <c r="M152" i="5"/>
  <c r="M149" i="5"/>
  <c r="M146" i="5"/>
  <c r="M61" i="5"/>
  <c r="M75" i="5"/>
  <c r="M72" i="5"/>
  <c r="M70" i="5"/>
  <c r="M77" i="5"/>
  <c r="M80" i="5"/>
  <c r="M141" i="5"/>
  <c r="M139" i="5"/>
  <c r="M137" i="5"/>
  <c r="M135" i="5"/>
  <c r="M133" i="5"/>
  <c r="M131" i="5"/>
  <c r="M129" i="5"/>
  <c r="M127" i="5"/>
  <c r="M124" i="5"/>
  <c r="M122" i="5"/>
  <c r="M120" i="5"/>
  <c r="M118" i="5"/>
  <c r="M116" i="5"/>
  <c r="M114" i="5"/>
  <c r="M112" i="5"/>
  <c r="M110" i="5"/>
  <c r="M108" i="5"/>
  <c r="M105" i="5"/>
  <c r="M103" i="5"/>
  <c r="M101" i="5"/>
  <c r="M99" i="5"/>
  <c r="M144" i="5"/>
  <c r="M166" i="5"/>
  <c r="M164" i="5"/>
  <c r="M162" i="5"/>
  <c r="M160" i="5"/>
  <c r="M158" i="5"/>
  <c r="M155" i="5"/>
  <c r="M153" i="5"/>
  <c r="M151" i="5"/>
  <c r="M148" i="5"/>
  <c r="M145" i="5"/>
  <c r="J15" i="5"/>
  <c r="G15" i="5" l="1"/>
  <c r="K15" i="5" s="1"/>
  <c r="M15" i="5" l="1"/>
  <c r="E16" i="4" l="1"/>
  <c r="G16" i="4" s="1"/>
</calcChain>
</file>

<file path=xl/sharedStrings.xml><?xml version="1.0" encoding="utf-8"?>
<sst xmlns="http://schemas.openxmlformats.org/spreadsheetml/2006/main" count="1258" uniqueCount="772">
  <si>
    <t>Наименование услуги</t>
  </si>
  <si>
    <t>Единица измерения</t>
  </si>
  <si>
    <t>100 кг</t>
  </si>
  <si>
    <t>до 15 м</t>
  </si>
  <si>
    <t>без очистки</t>
  </si>
  <si>
    <t>с очисткой</t>
  </si>
  <si>
    <t>100 шт.</t>
  </si>
  <si>
    <t>10 кг</t>
  </si>
  <si>
    <t>томаты</t>
  </si>
  <si>
    <t>огурцы</t>
  </si>
  <si>
    <t>перец</t>
  </si>
  <si>
    <t>из шланга</t>
  </si>
  <si>
    <t>из лейки</t>
  </si>
  <si>
    <t>моркови</t>
  </si>
  <si>
    <t>свеклы</t>
  </si>
  <si>
    <t>томатов</t>
  </si>
  <si>
    <t>капусты</t>
  </si>
  <si>
    <t>огурцов</t>
  </si>
  <si>
    <t>лука</t>
  </si>
  <si>
    <t>чеснока</t>
  </si>
  <si>
    <t>1 кг</t>
  </si>
  <si>
    <t>10 шт.</t>
  </si>
  <si>
    <t>1 шт.</t>
  </si>
  <si>
    <t>без обрезки корневой системы</t>
  </si>
  <si>
    <t>с обрезкой корневой системы</t>
  </si>
  <si>
    <t>летники</t>
  </si>
  <si>
    <t>луковичные</t>
  </si>
  <si>
    <t>до 50 мм</t>
  </si>
  <si>
    <t>свыше 50 мм</t>
  </si>
  <si>
    <t>вишни</t>
  </si>
  <si>
    <t>крыжовника, облепихи</t>
  </si>
  <si>
    <t>смородины</t>
  </si>
  <si>
    <t>сливы</t>
  </si>
  <si>
    <t>яблок, груш</t>
  </si>
  <si>
    <t>1 м</t>
  </si>
  <si>
    <t>с промазкой швов</t>
  </si>
  <si>
    <t>без промазки швов</t>
  </si>
  <si>
    <t>до 25%</t>
  </si>
  <si>
    <t>Директор ГУ "Поставский ТЦСОН"</t>
  </si>
  <si>
    <t>Экономист</t>
  </si>
  <si>
    <t>100м2</t>
  </si>
  <si>
    <t>10 пог.м</t>
  </si>
  <si>
    <t>1шт.</t>
  </si>
  <si>
    <t>1 могила</t>
  </si>
  <si>
    <t>1 гроб</t>
  </si>
  <si>
    <t>1 услуга</t>
  </si>
  <si>
    <t>1час</t>
  </si>
  <si>
    <t>к</t>
  </si>
  <si>
    <t>1 км</t>
  </si>
  <si>
    <t>НДС</t>
  </si>
  <si>
    <t xml:space="preserve">Таблица 1 </t>
  </si>
  <si>
    <t>Наименование услуг</t>
  </si>
  <si>
    <t>Условие выполнения работ</t>
  </si>
  <si>
    <t>Норма времени, чел.-мин</t>
  </si>
  <si>
    <t>№</t>
  </si>
  <si>
    <t>нормы</t>
  </si>
  <si>
    <t>1. Услуги временного приюта (для жертв торговли людьми, лиц, пострадавших от насилия, террористических актов, техногенных катастроф и стихийных бедствий):</t>
  </si>
  <si>
    <t>1.1. предоставление спального места с комплектом постельного белья</t>
  </si>
  <si>
    <t>по фактическому времени оказания услуги</t>
  </si>
  <si>
    <t>1.2. обеспечение средствами личной гигиены</t>
  </si>
  <si>
    <t>1.3. обеспечение питьем (питьевая вода, чай)</t>
  </si>
  <si>
    <t>1.4. обеспечение питанием</t>
  </si>
  <si>
    <t>2. Консультационно-информационные услуги:</t>
  </si>
  <si>
    <t>2.1. консультирование и информирование по вопросам оказания социальных услуг и социальной поддержки</t>
  </si>
  <si>
    <t>в форме стационарного, полустационарного обслуживания и обслуживания на дому</t>
  </si>
  <si>
    <t>1 консультация</t>
  </si>
  <si>
    <t>17,4</t>
  </si>
  <si>
    <t>в форме нестационарного и срочного обслуживания</t>
  </si>
  <si>
    <t>2.2. содействие в оформлении необходимых документов для реализации права на социальную поддержку и социальное обслуживание</t>
  </si>
  <si>
    <t>1 пакет документов</t>
  </si>
  <si>
    <t>28,8</t>
  </si>
  <si>
    <t>2.3. содействие в истребовании необходимых документов для реализации права на социальную поддержку и социальное обслуживание</t>
  </si>
  <si>
    <t>16,2</t>
  </si>
  <si>
    <t>2.4. предоставление информации по специальным телефонам «горячая линия»</t>
  </si>
  <si>
    <t>7,2</t>
  </si>
  <si>
    <t>2.5. проведение информационных бесед</t>
  </si>
  <si>
    <t>в форме стационарного и полустационарного обслуживания:</t>
  </si>
  <si>
    <t>1 беседа</t>
  </si>
  <si>
    <t>10,2</t>
  </si>
  <si>
    <t>групповые занятия</t>
  </si>
  <si>
    <t>1 занятие</t>
  </si>
  <si>
    <t>согласно графику проведения занятий</t>
  </si>
  <si>
    <t>в форме нестационарного обслуживания и обслуживания на дому</t>
  </si>
  <si>
    <t>3. Материальная помощь:</t>
  </si>
  <si>
    <t>3.1. оказание спонсорской помощи в натуральной форме</t>
  </si>
  <si>
    <t>без индивидуального подбора и примерки вещей</t>
  </si>
  <si>
    <t>19,2</t>
  </si>
  <si>
    <t>с индивидуальным подбором и примеркой вещей</t>
  </si>
  <si>
    <t>3.2. оказание иностранной безвозмездной помощи</t>
  </si>
  <si>
    <t>10,8</t>
  </si>
  <si>
    <t>27,6</t>
  </si>
  <si>
    <t>3.3. оказание безвозмездной помощи, полученной от физических лиц</t>
  </si>
  <si>
    <t>4. Социально-бытовые услуги:</t>
  </si>
  <si>
    <t>4.1. покупка и доставка на дом продуктов питания и промышленных товаров первой необходимости</t>
  </si>
  <si>
    <t>пешком до 500 м</t>
  </si>
  <si>
    <t>1 заказ весом до 7 кг</t>
  </si>
  <si>
    <t>на последующие 100 м пешком добавлять</t>
  </si>
  <si>
    <t>велосипедом  до 500 м</t>
  </si>
  <si>
    <t>33,5</t>
  </si>
  <si>
    <t>на последующие 100 м велосипедом добавлять</t>
  </si>
  <si>
    <t>0,7</t>
  </si>
  <si>
    <t>4.2. организация горячего питания на дому:</t>
  </si>
  <si>
    <t>4.2.1. доставка на дом горячего питания</t>
  </si>
  <si>
    <t>46,8</t>
  </si>
  <si>
    <t>40,3</t>
  </si>
  <si>
    <t>4.2.2. оказание помощи в приготовлении пищи</t>
  </si>
  <si>
    <t>1 блюдо</t>
  </si>
  <si>
    <t>4.2.3. приготовление простых блюд</t>
  </si>
  <si>
    <t>4.3. доставка овощей из хранилища</t>
  </si>
  <si>
    <t>пешком до 50 м</t>
  </si>
  <si>
    <t>1 емкость</t>
  </si>
  <si>
    <t>13,3</t>
  </si>
  <si>
    <t>4.4. доставка воды (для проживающих в жилых помещениях без центрального водоснабжения)</t>
  </si>
  <si>
    <t>вручную</t>
  </si>
  <si>
    <t>до 50 м</t>
  </si>
  <si>
    <t>до 200 м</t>
  </si>
  <si>
    <t>свыше 200 м</t>
  </si>
  <si>
    <t>на тележке до 200 м</t>
  </si>
  <si>
    <t>до 20 л</t>
  </si>
  <si>
    <t>16,8</t>
  </si>
  <si>
    <t>4.5. помощь в растопке печей (для проживающих в жилых помещениях без центрального отопления):</t>
  </si>
  <si>
    <t>4.5.1. доставка топлива из хранилища</t>
  </si>
  <si>
    <t>1 емкость весом до 7 кг</t>
  </si>
  <si>
    <t>4.5.2. подготовка печей к растопке</t>
  </si>
  <si>
    <t>1 растопка</t>
  </si>
  <si>
    <t>4.5.3. растопка печей</t>
  </si>
  <si>
    <t>8,4</t>
  </si>
  <si>
    <t>4.6. сдача вещей в стирку, химчистку, ремонт и их доставка на дом</t>
  </si>
  <si>
    <t>43,8</t>
  </si>
  <si>
    <t>37,3</t>
  </si>
  <si>
    <t>4.7. уборка жилых помещений:</t>
  </si>
  <si>
    <t>4.7.1. помощь в поддержании порядка в жилых помещениях</t>
  </si>
  <si>
    <r>
      <t>10 м</t>
    </r>
    <r>
      <rPr>
        <vertAlign val="superscript"/>
        <sz val="12"/>
        <color theme="1"/>
        <rFont val="Times New Roman"/>
        <family val="1"/>
        <charset val="204"/>
      </rPr>
      <t>2</t>
    </r>
  </si>
  <si>
    <t>4.7.2. протирание пыли с поверхности мебели</t>
  </si>
  <si>
    <t>стул, кресло</t>
  </si>
  <si>
    <t>0,6</t>
  </si>
  <si>
    <t>стол, полка, тумбочка</t>
  </si>
  <si>
    <t>1,2</t>
  </si>
  <si>
    <t>шкаф, стеллаж</t>
  </si>
  <si>
    <t>4,2</t>
  </si>
  <si>
    <t>диванов</t>
  </si>
  <si>
    <t>2,4</t>
  </si>
  <si>
    <t>4.7.3. вынос мусора</t>
  </si>
  <si>
    <t xml:space="preserve"> весом до 7 кг</t>
  </si>
  <si>
    <t>4.7.4. подметание пола</t>
  </si>
  <si>
    <t>3,6</t>
  </si>
  <si>
    <t>4.7.5. уборка пылесосом мягкой мебели, ковров и напольных покрытий</t>
  </si>
  <si>
    <t>стул</t>
  </si>
  <si>
    <t>0,4</t>
  </si>
  <si>
    <t>кресло</t>
  </si>
  <si>
    <t>0,8</t>
  </si>
  <si>
    <t>1,8</t>
  </si>
  <si>
    <t>ковровое покрытие</t>
  </si>
  <si>
    <r>
      <t>1 м</t>
    </r>
    <r>
      <rPr>
        <vertAlign val="superscript"/>
        <sz val="12"/>
        <color theme="1"/>
        <rFont val="Times New Roman"/>
        <family val="1"/>
        <charset val="204"/>
      </rPr>
      <t>2</t>
    </r>
  </si>
  <si>
    <t>4.7.6. чистка прикроватных ковриков и дорожек</t>
  </si>
  <si>
    <t>пылесосом</t>
  </si>
  <si>
    <t>4.7.7. мытье пола</t>
  </si>
  <si>
    <t>влажная протирка</t>
  </si>
  <si>
    <t>4,8</t>
  </si>
  <si>
    <t>мытье</t>
  </si>
  <si>
    <t>мытье при разовой уборке сильнозагрязненного пола</t>
  </si>
  <si>
    <t>4.7.8. мытье оконных стекол и оконных переплетов, протирание подоконников, очистка оконных рам от бумаги (проклейка оконных рам бумагой)</t>
  </si>
  <si>
    <t>мытье легкодоступных окон</t>
  </si>
  <si>
    <t>с утеплением и проклейкой оконных рам</t>
  </si>
  <si>
    <t>без утепления и проклейки оконных рам</t>
  </si>
  <si>
    <t>мытье труднодоступных окон</t>
  </si>
  <si>
    <t>12,6</t>
  </si>
  <si>
    <t>7,8</t>
  </si>
  <si>
    <t>мытье сильнозагрязненных легкодоступных окон</t>
  </si>
  <si>
    <t>13,8</t>
  </si>
  <si>
    <t>мытье сильнозагрязненных труднодоступных окон</t>
  </si>
  <si>
    <t>13,2</t>
  </si>
  <si>
    <t>4.7.9. смена штор и гардин</t>
  </si>
  <si>
    <t>1 пог.м</t>
  </si>
  <si>
    <t>4.7.10. уборка пыли со стен и потолков</t>
  </si>
  <si>
    <t>обметание стен</t>
  </si>
  <si>
    <t>6,6</t>
  </si>
  <si>
    <t>обметание потолков</t>
  </si>
  <si>
    <t>влажная протирка стен</t>
  </si>
  <si>
    <t>влажная протирка потолков</t>
  </si>
  <si>
    <t>4.7.11. чистка ванны, умывальника (раковины)</t>
  </si>
  <si>
    <t>периодическая чистка раковины</t>
  </si>
  <si>
    <t>разовая чистка сильнозагрязненной раковины</t>
  </si>
  <si>
    <t>периодическая чистка ванны</t>
  </si>
  <si>
    <t>разовая чистка сильнозагрязненной ванны</t>
  </si>
  <si>
    <t>4.7.12. чистка газовой (электрической) плиты</t>
  </si>
  <si>
    <t>периодическая чистка плиты</t>
  </si>
  <si>
    <t>1 плита</t>
  </si>
  <si>
    <t>разовая чистка сильнозагрязненной плиты</t>
  </si>
  <si>
    <t>4.8. внесение платы из средств обслуживаемого лица за жилищно-коммунальные услуги, пользование жилым помещением, услуги связи</t>
  </si>
  <si>
    <t>36,6</t>
  </si>
  <si>
    <t>30,1</t>
  </si>
  <si>
    <t>4.9. доставка на дом материальной помощи</t>
  </si>
  <si>
    <t>пешком на 100 м пути</t>
  </si>
  <si>
    <t>велосипедом на 100 м пути</t>
  </si>
  <si>
    <t>4.10. очистка придомовых дорожек от снега в зимний период (для проживающих в жилых домах усадебного типа)</t>
  </si>
  <si>
    <t>подметание свежевыпавшего снега</t>
  </si>
  <si>
    <t>2,5</t>
  </si>
  <si>
    <t>сдвигание свежевыпавшего снега с дорожек</t>
  </si>
  <si>
    <t>7,6</t>
  </si>
  <si>
    <t>весна</t>
  </si>
  <si>
    <t>лето</t>
  </si>
  <si>
    <t>осень</t>
  </si>
  <si>
    <t>4.12. обеспечение проживания в стационарных условиях</t>
  </si>
  <si>
    <t>4.13. оказание помощи в смене нательного белья</t>
  </si>
  <si>
    <t>9,5</t>
  </si>
  <si>
    <t>4.14. оказание помощи в одевании, снятии одежды, переодевании</t>
  </si>
  <si>
    <t>в теплое время года</t>
  </si>
  <si>
    <t>в холодное время года</t>
  </si>
  <si>
    <t>4.15. оказание помощи в смене (перестилании) постельного белья</t>
  </si>
  <si>
    <t>1 комплект</t>
  </si>
  <si>
    <t>на 1 сутки</t>
  </si>
  <si>
    <t>4.17. оказание помощи в приеме пищи (кормлении)</t>
  </si>
  <si>
    <t>в форме стационарного обслуживания</t>
  </si>
  <si>
    <t>1 кормление</t>
  </si>
  <si>
    <t>в форме полустационарного обслуживания</t>
  </si>
  <si>
    <t>26,4</t>
  </si>
  <si>
    <t>4.18. оказание помощи в выполнении санитарно-гигиенических процедур:</t>
  </si>
  <si>
    <t>4.18.1. причесывание</t>
  </si>
  <si>
    <t>4.18.2. помощь в принятии ванны (душа)</t>
  </si>
  <si>
    <t>70,5</t>
  </si>
  <si>
    <t>в форме обслуживания на дому</t>
  </si>
  <si>
    <t>4.18.3. мытье головы</t>
  </si>
  <si>
    <t>для проживающих в жилых помещениях с центральным водоснабжением</t>
  </si>
  <si>
    <t>для проживающих в жилых помещениях без центрального водоснабжения</t>
  </si>
  <si>
    <t>4.18.4. бритье бороды и усов</t>
  </si>
  <si>
    <t>4.18.5. гигиеническая обработка ног и рук (стрижка ногтей)</t>
  </si>
  <si>
    <t>на руках</t>
  </si>
  <si>
    <t>5,4</t>
  </si>
  <si>
    <t>на ногах</t>
  </si>
  <si>
    <t>4.18.6. смена подгузника с гигиенической обработкой</t>
  </si>
  <si>
    <t>4.19. сопровождение ослабленных граждан к месту назначения и обратно</t>
  </si>
  <si>
    <t>не имеющих нарушений опорно-двигательного аппарата пешком на 100 м пути</t>
  </si>
  <si>
    <t>3,2</t>
  </si>
  <si>
    <t>имеющих нарушения опорно-двигательного аппарата пешком на 100 м пути</t>
  </si>
  <si>
    <t>5,1</t>
  </si>
  <si>
    <t>передвигающихся в коляске на 100 м пути</t>
  </si>
  <si>
    <t>3,7</t>
  </si>
  <si>
    <t>4.20. обеспечение сохранности вещей и ценностей, принадлежащих гражданам, переданных на хранение</t>
  </si>
  <si>
    <t>4.21. услуги по регулярной стирке, сушке, глажению постельного белья, одежды (как нормированной, так и личной)</t>
  </si>
  <si>
    <t>5 кг белья (одежды)</t>
  </si>
  <si>
    <t>76,8</t>
  </si>
  <si>
    <t>4.22. оказание помощи в пользовании телефонной связью, почтовыми услугами (уточнение и набор номера, написание и отправка корреспонденции и другое)</t>
  </si>
  <si>
    <t>уточнение и набор телефонного номера</t>
  </si>
  <si>
    <t>получение необходимой для проживающего информации по телефону и ее разъяснение</t>
  </si>
  <si>
    <t>10,5</t>
  </si>
  <si>
    <t>оказание помощи в написании и отправке корреспонденции</t>
  </si>
  <si>
    <t>4.23. организация прогулки на свежем воздухе</t>
  </si>
  <si>
    <t>1 прогулка</t>
  </si>
  <si>
    <t>5. Социально-медицинские услуги:</t>
  </si>
  <si>
    <t>5.1. оказание первой помощи</t>
  </si>
  <si>
    <t>в форме стационарного и полустационарного обслуживания</t>
  </si>
  <si>
    <t>40,8</t>
  </si>
  <si>
    <t>5.2. обеспечение динамического медицинского наблюдения</t>
  </si>
  <si>
    <t>5.3. содействие в организации получения медицинской помощи</t>
  </si>
  <si>
    <t>подготовка документов для госпитализации</t>
  </si>
  <si>
    <t>запись на прием к специалисту</t>
  </si>
  <si>
    <t>5.4. доставка (обеспечение) лекарственных средств и изделий медицинского назначения</t>
  </si>
  <si>
    <t>47,5</t>
  </si>
  <si>
    <t>5.5. оказание помощи в выполнении назначений, рекомендаций медицинского работника</t>
  </si>
  <si>
    <t>прием лекарственных средств, закапывание капель</t>
  </si>
  <si>
    <t>наложение повязок, натирание мазью</t>
  </si>
  <si>
    <t>6. Социальный патронат:</t>
  </si>
  <si>
    <t>экстренный</t>
  </si>
  <si>
    <t>плановый</t>
  </si>
  <si>
    <t>контрольный</t>
  </si>
  <si>
    <t>7. Социально-педагогические услуги:</t>
  </si>
  <si>
    <t>7.1. организация и проведение занятий по восстановлению и (или) развитию социальных навыков:</t>
  </si>
  <si>
    <t>7.1.1. навыков личной гигиены, ухода за собой</t>
  </si>
  <si>
    <t>7.1.2. бытовых навыков, навыков пользования бытовой техникой</t>
  </si>
  <si>
    <t>7.1.3. коммуникативных навыков</t>
  </si>
  <si>
    <t>7.1.4. навыков самостоятельного проживания (обучение правилам поведения в транспорте, на улице, в магазине и других общественных местах, обращению с деньгами и другое)</t>
  </si>
  <si>
    <t>7.3. оказание услуг культурно-массового и досугового характера:</t>
  </si>
  <si>
    <t>7.3.1. обеспечение книгами, журналами, газетами</t>
  </si>
  <si>
    <t>покупка (обмен) печатных средств массовой информации</t>
  </si>
  <si>
    <t>11,4</t>
  </si>
  <si>
    <t>оформление подписки на печатные средства массой информации в почтовом отделении</t>
  </si>
  <si>
    <t>23,4</t>
  </si>
  <si>
    <t>1 страница</t>
  </si>
  <si>
    <t>формата А4</t>
  </si>
  <si>
    <t>7.3.3. обеспечение работы кружков по интересам</t>
  </si>
  <si>
    <t>7.3.4. обеспечение работы клубов по интересам</t>
  </si>
  <si>
    <t>7.3.5. организация и проведение культурно-массовых мероприятий</t>
  </si>
  <si>
    <t>организация культурно-массовых мероприятий</t>
  </si>
  <si>
    <t>1 мероприятие</t>
  </si>
  <si>
    <t>проведение культурно-массовых мероприятий</t>
  </si>
  <si>
    <t>по фактическому времени проведения мероприятия</t>
  </si>
  <si>
    <t>7.3.6. содействие в посещении театров, выставок и других культурных мероприятий</t>
  </si>
  <si>
    <t>приобретение билетов</t>
  </si>
  <si>
    <t>7.4. оказание помощи в посещении храма, организация встреч и духовных бесед со служителями храма</t>
  </si>
  <si>
    <t>организация встреч со служителями храма</t>
  </si>
  <si>
    <t>8. Социально-посреднические услуги:</t>
  </si>
  <si>
    <t>8.1. содействие в восстановлении и поддержании родственных связей</t>
  </si>
  <si>
    <t>8.2. представление интересов в государственных органах и организациях для защиты прав и законных интересов</t>
  </si>
  <si>
    <t>8.3. содействие в восстановлении (замене) документов, удостоверяющих личность и подтверждающих право на льготы</t>
  </si>
  <si>
    <t>1 документ</t>
  </si>
  <si>
    <t>40,2</t>
  </si>
  <si>
    <t>8.5. содействие в получении:</t>
  </si>
  <si>
    <t>8.5.1. социальных услуг, предоставляемых организациями, оказывающими социальные услуги</t>
  </si>
  <si>
    <t>8.5.2. услуг, предоставляемых организациями торговли, бытового обслуживания, связи и другими организациями</t>
  </si>
  <si>
    <t>56,4</t>
  </si>
  <si>
    <t>8.5.3. юридических услуг</t>
  </si>
  <si>
    <t>37,8</t>
  </si>
  <si>
    <t>8.6. содействие в назначении (получении) пенсии и других социальных выплат</t>
  </si>
  <si>
    <t>30,6</t>
  </si>
  <si>
    <t>8.7. содействие (оказание помощи) в доставке и обратно в учреждения (организации):</t>
  </si>
  <si>
    <t>8.7.2. социального обслуживания (для инвалидов)</t>
  </si>
  <si>
    <t>8.8. сопровождение в государственные организации здравоохранения</t>
  </si>
  <si>
    <t>8.9. содействие в заготовке:</t>
  </si>
  <si>
    <t>8.9.1. овощей на зиму</t>
  </si>
  <si>
    <t>85,2</t>
  </si>
  <si>
    <t>8.9.2. топлива (для проживающих в жилых помещениях без центрального отопления)</t>
  </si>
  <si>
    <t>8.10. содействие в организации (организация) ритуальных услуг</t>
  </si>
  <si>
    <t>118,2</t>
  </si>
  <si>
    <t>9. Социально-психологические услуги:</t>
  </si>
  <si>
    <t>9.1. психологическое консультирование</t>
  </si>
  <si>
    <t>с диагностикой</t>
  </si>
  <si>
    <t>111,6</t>
  </si>
  <si>
    <t>без диагностики</t>
  </si>
  <si>
    <t>67,2</t>
  </si>
  <si>
    <t>9.2. психологическая коррекция</t>
  </si>
  <si>
    <t>166,2</t>
  </si>
  <si>
    <t>121,8</t>
  </si>
  <si>
    <t>9.3. психологическая профилактика</t>
  </si>
  <si>
    <t>55,8</t>
  </si>
  <si>
    <t>9.4. психологическое просвещение</t>
  </si>
  <si>
    <t>в форме  нестационарного обслуживания и обслуживания на дому</t>
  </si>
  <si>
    <t>9.5. психологическая помощь с использованием средств электросвязи с учетом специфики учреждения</t>
  </si>
  <si>
    <t>10. Социально-реабилитационные услуги:</t>
  </si>
  <si>
    <t>10.1. содействие в выполнении реабилитационных мероприятий</t>
  </si>
  <si>
    <t>52,2</t>
  </si>
  <si>
    <t>10.2. помощь в обеспечении техническими средствами социальной реабилитации, включенными в Государственный реестр (перечень) технических средств социальной реабилитации</t>
  </si>
  <si>
    <t>48,6</t>
  </si>
  <si>
    <t>10.3. обучение пользованию техническими средствами социальной реабилитации</t>
  </si>
  <si>
    <t>10.4. проведение мероприятий по развитию доступных трудовых навыков (для молодых инвалидов с особенностями психофизического развития)</t>
  </si>
  <si>
    <t>10.5. помощь в подборе и выдача технических средств социальной реабилитации во временное пользование</t>
  </si>
  <si>
    <t>в форме стационарного, полустационарного и нестационарного обслуживания</t>
  </si>
  <si>
    <t>11. Услуги почасового ухода за малолетними детьми (до 3 лет) и детьми-инвалидами (услуги няни) – для семей, в которых родилось двое и более детей одновременно, и семей, воспитывающих детей-инвалидов:</t>
  </si>
  <si>
    <t>11.1. оказание помощи в уходе за ребенком-инвалидом семьям, воспитывающим ребенка-инвалида (детей-инвалидов)</t>
  </si>
  <si>
    <t>1 посещение</t>
  </si>
  <si>
    <t>исходя из длительности заказа</t>
  </si>
  <si>
    <t>11.2. оказание помощи в уходе за детьми семьям, воспитывающим двоих детей, родившихся одновременно</t>
  </si>
  <si>
    <t>11.3. оказание помощи в уходе за детьми семьям, воспитывающим троих и более детей, родившихся одновременно</t>
  </si>
  <si>
    <t>11.4. кратковременное (в течение дня) освобождение родителей от ухода за ребенком, в том числе за ребенком-инвалидом</t>
  </si>
  <si>
    <t>13. Услуги сопровождаемого проживания:</t>
  </si>
  <si>
    <t>13.1. сопровождение лиц из числа детей-сирот и детей, оставшихся без попечения родителей</t>
  </si>
  <si>
    <t>13.2. услуги помощника по сопровождению (для инвалидов I группы с нарушением опорно-двигательного аппарата и (или) по зрению)</t>
  </si>
  <si>
    <t>13.3. услуги ассистента (для одиноких и одиноко проживающих инвалидов I и II группы с умственными нарушениями)</t>
  </si>
  <si>
    <t>13.4. услуги переводчика жестового языка (для инвалидов по слуху)</t>
  </si>
  <si>
    <t>Таблица 2</t>
  </si>
  <si>
    <t>1.1. содействие в организации ремонта надворных построек, жилых помещений</t>
  </si>
  <si>
    <t>1 заказ</t>
  </si>
  <si>
    <t>1.2. услуги по обработке приусадебного участка:</t>
  </si>
  <si>
    <t>1.2.1. вспашка почвы на глубину</t>
  </si>
  <si>
    <t>лошадью</t>
  </si>
  <si>
    <r>
      <t>100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</si>
  <si>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мотоблоком</t>
  </si>
  <si>
    <t>15,6</t>
  </si>
  <si>
    <t>минитрактором</t>
  </si>
  <si>
    <t>1.2.2. боронование почвы</t>
  </si>
  <si>
    <t>мотоблоком, минитрактором</t>
  </si>
  <si>
    <t>1.2.3. культивация почвы в один след</t>
  </si>
  <si>
    <t>4,9</t>
  </si>
  <si>
    <t>трактором МТЗ</t>
  </si>
  <si>
    <t>1.2.4. окучивание картофеля мотоблоком, минитрактором</t>
  </si>
  <si>
    <t>1.2.5. дискование почвы мотоблоком, минитрактором</t>
  </si>
  <si>
    <t>1.2.6. рыхление почвы мотоблоком с применением фрезы 10-15 см</t>
  </si>
  <si>
    <t>в 1 слой</t>
  </si>
  <si>
    <t>1.2.7. рыхление почвы мотоблоком с применением фрезы 10-15 см</t>
  </si>
  <si>
    <t>в 2 слоя</t>
  </si>
  <si>
    <t>58,8</t>
  </si>
  <si>
    <t>в 3 слоя</t>
  </si>
  <si>
    <t>79,8</t>
  </si>
  <si>
    <t>1.2.8. нарезка борозд плугом при тяге лошадью, под посадку растений с междурядьями</t>
  </si>
  <si>
    <t>0,5 м</t>
  </si>
  <si>
    <t>8,2</t>
  </si>
  <si>
    <t>0,6 м</t>
  </si>
  <si>
    <t>7,3</t>
  </si>
  <si>
    <t>0,7 м</t>
  </si>
  <si>
    <t>6,7</t>
  </si>
  <si>
    <t>1.2.9. раскладка картофеля при рядовой посадке под плуг, при схеме посадки</t>
  </si>
  <si>
    <t>50×30 см</t>
  </si>
  <si>
    <t>25,2</t>
  </si>
  <si>
    <t>60×30 см</t>
  </si>
  <si>
    <t>22,2</t>
  </si>
  <si>
    <t>70×30 см</t>
  </si>
  <si>
    <t>20,4</t>
  </si>
  <si>
    <t>1.2.10. посадка картофеля</t>
  </si>
  <si>
    <t>под лопату</t>
  </si>
  <si>
    <t>136,8</t>
  </si>
  <si>
    <t>1.2.11. прополка с рыхлением картофеля после междурядной обработки</t>
  </si>
  <si>
    <t>43,2</t>
  </si>
  <si>
    <t>1.2.12. прополка с рыхлением и окучиванием картофеля без междурядной обработки</t>
  </si>
  <si>
    <t>1.2.13. скашивание ботвы косой</t>
  </si>
  <si>
    <t>1.2.14. подпахивание картофеля</t>
  </si>
  <si>
    <t>конным плугом</t>
  </si>
  <si>
    <t>4,6</t>
  </si>
  <si>
    <t>1.2.15. вскапывание почвы вручную на глубину</t>
  </si>
  <si>
    <t>до 15 см</t>
  </si>
  <si>
    <t>97,8</t>
  </si>
  <si>
    <t>15-20 см</t>
  </si>
  <si>
    <t>1.2.16. разравнивание вскопанной почвы</t>
  </si>
  <si>
    <t>18,6</t>
  </si>
  <si>
    <t>1.2.17. устройство гряд</t>
  </si>
  <si>
    <t>1.2.18. сплошное внесение в почву органических удобрений  предварительно разложенных в небольшие кучи</t>
  </si>
  <si>
    <t>1.2.19. сплошное внесение в почву минеральных удобрений</t>
  </si>
  <si>
    <t>1.2.20. посев семян овощных культур</t>
  </si>
  <si>
    <t>100 пог.м</t>
  </si>
  <si>
    <t>1.2.21. посадка рассады овощных культур</t>
  </si>
  <si>
    <t>51,6</t>
  </si>
  <si>
    <t>1.2.22. посадка в лунки или борозды луковичных или клубневых растений</t>
  </si>
  <si>
    <t>1.2.23. прополка цветников</t>
  </si>
  <si>
    <t>42,6</t>
  </si>
  <si>
    <t>1.2.24. прополка с рыхлением и окучиванием овощных культур</t>
  </si>
  <si>
    <t>104,4</t>
  </si>
  <si>
    <t>1.2.25. прореживание растений</t>
  </si>
  <si>
    <t>1.2.26. ручной посев зерновых культур</t>
  </si>
  <si>
    <t>1,7</t>
  </si>
  <si>
    <t>1.3. услуги по переборке картофеля с сортировкой</t>
  </si>
  <si>
    <t>1.4. услуги по поливке огорода</t>
  </si>
  <si>
    <t>34,8</t>
  </si>
  <si>
    <t>1.5. услуги по переноске торфяного брикета, угля и их складированию</t>
  </si>
  <si>
    <t>1.6. услуги по косьбе травы (вручную или с помощью триммера)</t>
  </si>
  <si>
    <t>бензиновым триммером на ровных участках</t>
  </si>
  <si>
    <t>бензиновым триммером на склонах и в канавах</t>
  </si>
  <si>
    <t>24,6</t>
  </si>
  <si>
    <t>вручную на ровных участках</t>
  </si>
  <si>
    <t>вручную на склонах и в канавах</t>
  </si>
  <si>
    <t>1.7. услуги по устройству (ремонту) каркаса теплицы, покрытию теплицы пленкой:</t>
  </si>
  <si>
    <t>1.7.1. устройство каркаса теплицы с разметкой и распиливанием материалов, установкой стоек, креплением обвязок, изготовлением и навеской двери и форточки</t>
  </si>
  <si>
    <t>основания</t>
  </si>
  <si>
    <t>1.7.2. покрытие теплицы пленкой с креплением рейками, заделкой торцовых сторон и обтягиванием двери и форточки</t>
  </si>
  <si>
    <t>пленки</t>
  </si>
  <si>
    <t>1.7.3. снятие старой пленки с теплицы с отрывкой реек и выдергиванием гвоздей</t>
  </si>
  <si>
    <t>1.7.4. ремонт каркаса теплицы с заменой отдельных деталей</t>
  </si>
  <si>
    <t>1.7.5. остекление новых парниковых рам</t>
  </si>
  <si>
    <t>1.7.6. замена стекол парниковых рам</t>
  </si>
  <si>
    <t>32,4</t>
  </si>
  <si>
    <t>1.8. услуги по устройству (ремонту) заборов, ворот, калиток:</t>
  </si>
  <si>
    <t>1.8.1. устройство заборов с установкой столбов и сборкой элементов забора</t>
  </si>
  <si>
    <t>штакетных</t>
  </si>
  <si>
    <t>глухих</t>
  </si>
  <si>
    <t>1.8.2. устройство заборов с установкой столбов и обтяжкой металлической сеткой</t>
  </si>
  <si>
    <t>220,2</t>
  </si>
  <si>
    <t>1.8.3. ремонт ворот и калиток с добавлением до 25% нового материала:</t>
  </si>
  <si>
    <t>ворота</t>
  </si>
  <si>
    <t>205,8</t>
  </si>
  <si>
    <t>калитки отдельно стоящие</t>
  </si>
  <si>
    <t>1.8.4. ремонт забора с добавлением нового материала</t>
  </si>
  <si>
    <t>до 5%</t>
  </si>
  <si>
    <t>до 15%</t>
  </si>
  <si>
    <t>53,4</t>
  </si>
  <si>
    <t>1.9. услуги по ремонту мебели:</t>
  </si>
  <si>
    <t>1.9.1. замена деталей (бруски продольные, боковые, средние, ножки и др.) в табуретках, стульях и креслах</t>
  </si>
  <si>
    <t>1 деталь</t>
  </si>
  <si>
    <t>1.9.2. замена деталей (ножки, проножки, направляющие бруски и др.) в столах</t>
  </si>
  <si>
    <t>22,8</t>
  </si>
  <si>
    <t xml:space="preserve">1.9.3. устранение механических повреждений (забоины, царапины, трещины, сколы, вырывы и др.) в деталях из массива с подбором заделок по цвету и текстуре </t>
  </si>
  <si>
    <r>
      <t>до 10 см</t>
    </r>
    <r>
      <rPr>
        <vertAlign val="superscript"/>
        <sz val="12"/>
        <color theme="1"/>
        <rFont val="Times New Roman"/>
        <family val="1"/>
        <charset val="204"/>
      </rPr>
      <t>2</t>
    </r>
  </si>
  <si>
    <t>1 дефектное место</t>
  </si>
  <si>
    <r>
      <t>до 30 см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</si>
  <si>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до 50 см</t>
    </r>
    <r>
      <rPr>
        <vertAlign val="superscript"/>
        <sz val="12"/>
        <color theme="1"/>
        <rFont val="Times New Roman"/>
        <family val="1"/>
        <charset val="204"/>
      </rPr>
      <t>2</t>
    </r>
  </si>
  <si>
    <t>50,4</t>
  </si>
  <si>
    <t>1.9.4. переклейка столов (обеденных, для телевизоров, магнитофонов и др.)</t>
  </si>
  <si>
    <t>1.9.5. полирование мебели вручную политурами путем многократного нанесения политуры</t>
  </si>
  <si>
    <t>1.9.6. замена зеркал, стекол</t>
  </si>
  <si>
    <t>1.9.7. замена замков</t>
  </si>
  <si>
    <t>врезных</t>
  </si>
  <si>
    <t>накладных</t>
  </si>
  <si>
    <t>14,4</t>
  </si>
  <si>
    <t>1.9.8. замена ручек, защелок, шпингалетов</t>
  </si>
  <si>
    <t>1.9.9. замена рояльных петель</t>
  </si>
  <si>
    <t>38,4</t>
  </si>
  <si>
    <t>1.9.10. монтаж разборной мебели</t>
  </si>
  <si>
    <t>шкафы, секции</t>
  </si>
  <si>
    <t>столы</t>
  </si>
  <si>
    <t>19,8</t>
  </si>
  <si>
    <t>1.9.11. демонтаж разборной мебели</t>
  </si>
  <si>
    <t>1.10. услуги по чистке (ремонту) колодцев</t>
  </si>
  <si>
    <r>
      <t>1 м</t>
    </r>
    <r>
      <rPr>
        <vertAlign val="superscript"/>
        <sz val="12"/>
        <color theme="1"/>
        <rFont val="Times New Roman"/>
        <family val="1"/>
        <charset val="204"/>
      </rPr>
      <t>3</t>
    </r>
  </si>
  <si>
    <t xml:space="preserve">Таблица 3 </t>
  </si>
  <si>
    <t>1.1. оказание помощи в смене нательного белья на дому у заказчика</t>
  </si>
  <si>
    <t>1.2. оказание помощи в чистке зубов</t>
  </si>
  <si>
    <t>1.3. оказание помощи в мытье рук и ног</t>
  </si>
  <si>
    <t>мытье рук</t>
  </si>
  <si>
    <t>мытье ног</t>
  </si>
  <si>
    <t>1.4. сдача стеклопосуды с доставкой на расстояние</t>
  </si>
  <si>
    <t>до 7 кг</t>
  </si>
  <si>
    <t>25,9</t>
  </si>
  <si>
    <t>1.5. мытье с помощью моющих средств</t>
  </si>
  <si>
    <t>дверь</t>
  </si>
  <si>
    <t>подоконник</t>
  </si>
  <si>
    <t>шкаф секционный полированный</t>
  </si>
  <si>
    <t>стол</t>
  </si>
  <si>
    <t>письменный</t>
  </si>
  <si>
    <t>телефонный, журнальный</t>
  </si>
  <si>
    <t>книжная полка</t>
  </si>
  <si>
    <t>стена</t>
  </si>
  <si>
    <t>потолок</t>
  </si>
  <si>
    <t>1.6. мытье электроосветительных приборов со снятием и установкой плафонов</t>
  </si>
  <si>
    <t>потолочных</t>
  </si>
  <si>
    <t>1 плафон</t>
  </si>
  <si>
    <t>настенных и настольных</t>
  </si>
  <si>
    <t>1.7. подготовка жилых помещений для проведения ремонта</t>
  </si>
  <si>
    <t>10 единиц мебели</t>
  </si>
  <si>
    <t>46,2</t>
  </si>
  <si>
    <t>1.8. монтаж экрана под ванну</t>
  </si>
  <si>
    <t>9,6</t>
  </si>
  <si>
    <t>1.9. навеска на готовые крючки карнизов, вешалок, картин, др.</t>
  </si>
  <si>
    <t>1.10. разогрев пищи</t>
  </si>
  <si>
    <t>на газовой или электроплите</t>
  </si>
  <si>
    <t>8,8</t>
  </si>
  <si>
    <t>в СВЧ печи</t>
  </si>
  <si>
    <t>1.11. оказание помощи в приеме пищи (кормлении) на дому у заказчика</t>
  </si>
  <si>
    <t>1.12. мытье посуды</t>
  </si>
  <si>
    <t>1.13. очистка с помощью моющих средств унитазов</t>
  </si>
  <si>
    <t>1.14. чистка и уборка туалета расположенного на улице</t>
  </si>
  <si>
    <t>1.15. вынос приспособлений для туалета</t>
  </si>
  <si>
    <t>1.16. очистка книг от пыли с выборкой их из шкафов и полок, с последующей расстановкой на место</t>
  </si>
  <si>
    <t>1 м ряда книг</t>
  </si>
  <si>
    <t>1.17. чистка зеркал</t>
  </si>
  <si>
    <t>1.18. чистка кафельной плитки</t>
  </si>
  <si>
    <t>1.19 сортировка и уборка вещей в шкафу (шкафная полка)</t>
  </si>
  <si>
    <t>без просушивания</t>
  </si>
  <si>
    <t>1 полка</t>
  </si>
  <si>
    <t>с развешиванием для просушивания на воздухе</t>
  </si>
  <si>
    <t>1.20. крепление марли, сетки на окна кнопками</t>
  </si>
  <si>
    <t>1.21. мытье противомоскитной сетки на окнах</t>
  </si>
  <si>
    <t>1.22. мытье решеток на окнах</t>
  </si>
  <si>
    <t>1.23. мытье (чистка) холодильника внутри и снаружи:</t>
  </si>
  <si>
    <t>с размораживанием</t>
  </si>
  <si>
    <t>без размораживания</t>
  </si>
  <si>
    <t>1.24. мытье отопительных батарей</t>
  </si>
  <si>
    <t>1.25. услуги по регулярной стирке, сушке, глажению постельного белья, одежды на дому у заказчика</t>
  </si>
  <si>
    <t>при централизованном водоснабжении без кипячения</t>
  </si>
  <si>
    <t>59,4</t>
  </si>
  <si>
    <t>с кипячением</t>
  </si>
  <si>
    <t>74,4</t>
  </si>
  <si>
    <t>63,6</t>
  </si>
  <si>
    <t>88,8</t>
  </si>
  <si>
    <t>1.26. разовая очистка придомовой территории от снега после сильного снегопада</t>
  </si>
  <si>
    <t>1.27. распиловка дровяного  долготья на заданную длину</t>
  </si>
  <si>
    <t>ручной пилой</t>
  </si>
  <si>
    <r>
      <t>1 скл.м</t>
    </r>
    <r>
      <rPr>
        <vertAlign val="superscript"/>
        <sz val="12"/>
        <color theme="1"/>
        <rFont val="Times New Roman"/>
        <family val="1"/>
        <charset val="204"/>
      </rPr>
      <t>3</t>
    </r>
  </si>
  <si>
    <t>бензопилой</t>
  </si>
  <si>
    <t>69,6</t>
  </si>
  <si>
    <t>1.28. распиловка отходов лесоматериалов на дрова бензопилой</t>
  </si>
  <si>
    <t>76,2</t>
  </si>
  <si>
    <t>1.29. колка дров</t>
  </si>
  <si>
    <t>топором</t>
  </si>
  <si>
    <t>107,4</t>
  </si>
  <si>
    <t>с применением клиньев</t>
  </si>
  <si>
    <t>1.30. укладка дров</t>
  </si>
  <si>
    <t>до 10 м</t>
  </si>
  <si>
    <t>28,2</t>
  </si>
  <si>
    <t>до 20 м</t>
  </si>
  <si>
    <t>44,4</t>
  </si>
  <si>
    <t>свыше 20 м</t>
  </si>
  <si>
    <t>1.31. оказание помощи в топке бани с подноской топлива</t>
  </si>
  <si>
    <t>весенне-летний период</t>
  </si>
  <si>
    <t>осенне-зимний период</t>
  </si>
  <si>
    <t>67,8</t>
  </si>
  <si>
    <t>1.32. прочистка дымохода</t>
  </si>
  <si>
    <t>горизонтальный</t>
  </si>
  <si>
    <t>дымохода</t>
  </si>
  <si>
    <t>вертикальный</t>
  </si>
  <si>
    <t>1.33. содействие в получении услуг по:</t>
  </si>
  <si>
    <t>1.33.1. погрузке (выгрузке) мебели</t>
  </si>
  <si>
    <t>1.33.2. заготовке сена</t>
  </si>
  <si>
    <t>1.33.3. ремонту санитарно-технического оборудования</t>
  </si>
  <si>
    <t>1.33.4. ремонту электрооборудования</t>
  </si>
  <si>
    <t>1.33.5. ремонту печей</t>
  </si>
  <si>
    <t>1.34. уход за комнатными растениями (в горшках)</t>
  </si>
  <si>
    <t>1.35. уход за домашними животными</t>
  </si>
  <si>
    <t>1.36. заготовка фруктов и овощей на зиму:</t>
  </si>
  <si>
    <t>1.36.1. консервирование овощей</t>
  </si>
  <si>
    <t>томаты, огурцы 3-х литровая тара</t>
  </si>
  <si>
    <t>перец литровая тара</t>
  </si>
  <si>
    <t>1.36.2. квашение капусты</t>
  </si>
  <si>
    <t>94,2</t>
  </si>
  <si>
    <t>1.36.3. консервирование ягод и фруктов (компоты) в банки стеклянные</t>
  </si>
  <si>
    <t>ягоды</t>
  </si>
  <si>
    <t>5 кг</t>
  </si>
  <si>
    <t>яблоки</t>
  </si>
  <si>
    <t>103,2</t>
  </si>
  <si>
    <t>89,4</t>
  </si>
  <si>
    <t>1.36.4. приготовление варенья</t>
  </si>
  <si>
    <t>1.36.5. приготовление соков из фруктов, ягод, овощей с помощью соковыжималки</t>
  </si>
  <si>
    <t>3 л</t>
  </si>
  <si>
    <t>2.1. уборка картофеля:</t>
  </si>
  <si>
    <t>2.1.1. выборка картофеля из рядов после подпашки</t>
  </si>
  <si>
    <t>49,2</t>
  </si>
  <si>
    <t>2.1.2. копание картофеля лопатой с отноской на расстояние до 20 м</t>
  </si>
  <si>
    <t>2.1.3. переноска картофеля в корзинах, ведрах на расстояние</t>
  </si>
  <si>
    <t>7,08</t>
  </si>
  <si>
    <t>до 30 м</t>
  </si>
  <si>
    <t>9,24</t>
  </si>
  <si>
    <t>2.2. переборка лука перед посадкой и обрезка</t>
  </si>
  <si>
    <t>2.3. пасынкование растений</t>
  </si>
  <si>
    <t>2.4. обрезание, подвязывание к опоре овощных культур (растений)</t>
  </si>
  <si>
    <t>173,4</t>
  </si>
  <si>
    <t>99,6</t>
  </si>
  <si>
    <t>82,8</t>
  </si>
  <si>
    <t>2.5. уборка с/х культур:</t>
  </si>
  <si>
    <t>2.5.1. уборка</t>
  </si>
  <si>
    <t>редиса</t>
  </si>
  <si>
    <t>2.5.2. выборка укропа, салата, петрушки</t>
  </si>
  <si>
    <t>2.6. сбор урожая с плодовых деревьев и кустарников</t>
  </si>
  <si>
    <t>45,6</t>
  </si>
  <si>
    <t>29,4</t>
  </si>
  <si>
    <t>2.7. вынос сорняков после уборки овощных культур</t>
  </si>
  <si>
    <t>1 емкость весом</t>
  </si>
  <si>
    <t>2.8. сбор лекарственных трав с приусадебного участка</t>
  </si>
  <si>
    <t>до 300 м</t>
  </si>
  <si>
    <t>2.9.1. побелка деревьев известью</t>
  </si>
  <si>
    <t>50,8</t>
  </si>
  <si>
    <t>2.9.2. удаление поросли секатором</t>
  </si>
  <si>
    <t>2.9.3. посадка деревьев (копка ям на глубину до 1 м и шириной до 1 м)</t>
  </si>
  <si>
    <t>2.9.4. пересадка деревьев</t>
  </si>
  <si>
    <t>126,6</t>
  </si>
  <si>
    <t>178,2</t>
  </si>
  <si>
    <t>2.9.5. подкормка деревьев, кустарников;</t>
  </si>
  <si>
    <t>2.9.6. посадка кустарников</t>
  </si>
  <si>
    <t>47,4</t>
  </si>
  <si>
    <t>2.9.7. посадка цветов</t>
  </si>
  <si>
    <t>3,36</t>
  </si>
  <si>
    <t>2.9.8. выкапывание многолетников</t>
  </si>
  <si>
    <t>6,72</t>
  </si>
  <si>
    <t>2.9.9. обработка цветочных клумб гербицидами</t>
  </si>
  <si>
    <t>2.9.10. закраска срезов диаметром</t>
  </si>
  <si>
    <t>3,24</t>
  </si>
  <si>
    <t>5,04</t>
  </si>
  <si>
    <t>2.9.11. вырубка кустарников</t>
  </si>
  <si>
    <t>37,2</t>
  </si>
  <si>
    <t>2.9.12. обрезка сучьев плодовых деревьев</t>
  </si>
  <si>
    <t>2.10. выбрасывание навоза из сарая с подноской на расстояние до 10 м</t>
  </si>
  <si>
    <t>33,6</t>
  </si>
  <si>
    <t>3.1. ремонт форточки:</t>
  </si>
  <si>
    <t>3.1.1. смена форточки</t>
  </si>
  <si>
    <t>3.1.2. смена штапиков</t>
  </si>
  <si>
    <t>1 м фальца</t>
  </si>
  <si>
    <t>3.1.3. замена стекла в форточке</t>
  </si>
  <si>
    <t>21,6</t>
  </si>
  <si>
    <t>3.2. замена врезных оконных и дверных приборов:</t>
  </si>
  <si>
    <t>3.2.1. смена замка с поворотной ручкой (автоматического)</t>
  </si>
  <si>
    <t>1 окно</t>
  </si>
  <si>
    <t>35,4</t>
  </si>
  <si>
    <t>3.2.2. смена комплекта фрамужных приборов</t>
  </si>
  <si>
    <t>3.3. замена накладных оконных и дверных приборов:</t>
  </si>
  <si>
    <t>3.3.1. смена крючка с планкой к наружной двери</t>
  </si>
  <si>
    <t>1 прибор</t>
  </si>
  <si>
    <t>3.3.2. смена шпингалета оконного с личинкой</t>
  </si>
  <si>
    <t>3.4. замена разбитых стекол</t>
  </si>
  <si>
    <r>
      <t>до 1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</si>
  <si>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до 2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</si>
  <si>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более 2 м</t>
    </r>
    <r>
      <rPr>
        <vertAlign val="superscript"/>
        <sz val="12"/>
        <color theme="1"/>
        <rFont val="Times New Roman"/>
        <family val="1"/>
        <charset val="204"/>
      </rPr>
      <t>2</t>
    </r>
  </si>
  <si>
    <t>3.5. ремонт карниза</t>
  </si>
  <si>
    <t>31,2</t>
  </si>
  <si>
    <t>3.6. установка карниза:</t>
  </si>
  <si>
    <t>3.6.1. установка профильных или круглых карнизов со сверлением отверстий и вставкой пробок для закрепления двух кронштейнов в стенах:</t>
  </si>
  <si>
    <t>кирпичных (гипсовых)</t>
  </si>
  <si>
    <t>1 карниз</t>
  </si>
  <si>
    <t>бетонных или железобетонных</t>
  </si>
  <si>
    <t>3.6.2. установка проволочного карниза со верлением отверстий и вставкой пробок для закрепления двух кронштейнов в стенах:</t>
  </si>
  <si>
    <t>3.7. замена пружин дверных или фиксаторов оконных</t>
  </si>
  <si>
    <t>3.8. смена почтового ящика</t>
  </si>
  <si>
    <t>3.9. смена замка почтового ящика</t>
  </si>
  <si>
    <t>3.10. установка автономного пожарного извещателя</t>
  </si>
  <si>
    <t>4. Уход за местами захоронения</t>
  </si>
  <si>
    <t>1 участок захоронения</t>
  </si>
  <si>
    <t>112,8</t>
  </si>
  <si>
    <t>5. Копирование документов</t>
  </si>
  <si>
    <t>2,1</t>
  </si>
  <si>
    <t>Нормы времени на услуги, обороты от реализации которых освобождаются от НДС</t>
  </si>
  <si>
    <t>Норма времени, чел.-час</t>
  </si>
  <si>
    <t>Тариф за единицу измерения, руб.</t>
  </si>
  <si>
    <t>нет</t>
  </si>
  <si>
    <t>без НДС</t>
  </si>
  <si>
    <t>не входят в перечень б/п</t>
  </si>
  <si>
    <t>Стоимость нормо-часа</t>
  </si>
  <si>
    <t>%</t>
  </si>
  <si>
    <t>сумма</t>
  </si>
  <si>
    <t>10 предметов</t>
  </si>
  <si>
    <t>при отсутствии централизованного водоснабжения без кипячения</t>
  </si>
  <si>
    <t>4.16. предоставление рационального питания, в том числе диетического питания по назначению врача</t>
  </si>
  <si>
    <t>7.3.2. чтение вслух журналов, газет,книг</t>
  </si>
  <si>
    <t>8.4.содействие в получении льгот и материальной помощи, предусмотренных законодательством</t>
  </si>
  <si>
    <t>8.7.1.здравоохранения, образования, культуры</t>
  </si>
  <si>
    <t>в форме стационарного и полустационарного обслуживания: индивидуальная профилактика</t>
  </si>
  <si>
    <t>2.9. уход за садовыми деревьями, кустарниками, цветниками :</t>
  </si>
  <si>
    <t>Нормы времени на услуги, оказываемые Центрами на платной основе, не вошедшие в  таблицы 1, 2</t>
  </si>
  <si>
    <t>без ндс</t>
  </si>
  <si>
    <t>Сумма НДС</t>
  </si>
  <si>
    <t>УТВЕРЖДАЮ</t>
  </si>
  <si>
    <t>Директор ГУ"Поставский ТЦСОН"</t>
  </si>
  <si>
    <t>Д.И.Пекарская</t>
  </si>
  <si>
    <t>Н.М.Гвоздовская</t>
  </si>
  <si>
    <t>Таблица 4</t>
  </si>
  <si>
    <t>услуги по выполнению работ лошадью</t>
  </si>
  <si>
    <t>перевозка грузов гужевым транспортом</t>
  </si>
  <si>
    <t xml:space="preserve">вспашка почвы мини-трактором </t>
  </si>
  <si>
    <t>транспортный режим мини-трактор</t>
  </si>
  <si>
    <t>боронование почвы мини-трактор за 1 час работы</t>
  </si>
  <si>
    <t xml:space="preserve">культивация почвы мини-трактор за 1 час </t>
  </si>
  <si>
    <t xml:space="preserve">копание картофеля мини-трактор </t>
  </si>
  <si>
    <t>Услуги по выполнению сельхозработ</t>
  </si>
  <si>
    <t>Ритуальные услуги</t>
  </si>
  <si>
    <t>Услуги автотранспорта (зимняя норма расхода топлива- с 1 ноября по 31 марта)</t>
  </si>
  <si>
    <t>Услуги автомобиля за 1 час использования</t>
  </si>
  <si>
    <t>За амортизацию при оказании услуг а/м Бизнес ГАЗ 2705 (без стоимости ГСМ) за 1 час работы</t>
  </si>
  <si>
    <t>Стоимость 1 км пробега:</t>
  </si>
  <si>
    <r>
      <t xml:space="preserve">                              </t>
    </r>
    <r>
      <rPr>
        <b/>
        <sz val="12"/>
        <color theme="1"/>
        <rFont val="Times New Roman"/>
        <family val="1"/>
        <charset val="204"/>
      </rPr>
      <t>лето</t>
    </r>
  </si>
  <si>
    <r>
      <t xml:space="preserve">                             </t>
    </r>
    <r>
      <rPr>
        <b/>
        <sz val="12"/>
        <color theme="1"/>
        <rFont val="Times New Roman"/>
        <family val="1"/>
        <charset val="204"/>
      </rPr>
      <t>лето</t>
    </r>
  </si>
  <si>
    <t>Услуги по стирке и глажке белья</t>
  </si>
  <si>
    <t>Стирка белья в режиме 2ч.35мин.</t>
  </si>
  <si>
    <t>1 цикл</t>
  </si>
  <si>
    <t>Стирка белья в режиме 1ч.19мин.</t>
  </si>
  <si>
    <t>Стирка белья в режиме 35мин.</t>
  </si>
  <si>
    <t>Стирка белья в режиме 2 ч.12мин.</t>
  </si>
  <si>
    <t>оформить документы, необходимые для погребения (справка и свидетельство о смерти, справка для пособия на погребение)</t>
  </si>
  <si>
    <t>1 чел-ч</t>
  </si>
  <si>
    <t>при необходимости присутствовать при захоронении</t>
  </si>
  <si>
    <t>копание могилы летом вручную, засыпка ее с оформлением холмика, планировкой и установкой тумбы.</t>
  </si>
  <si>
    <t>копание могилы зимой вручную, засыпка ее с оформлением холмика, планировкой и установкой тумбы.</t>
  </si>
  <si>
    <t>вынос гроба и венков из магазина, погрузка, разгрузка и подноска их на на 1-й этаж</t>
  </si>
  <si>
    <t>восстановление могилы с подноской материалов и приданием могиле формы</t>
  </si>
  <si>
    <t>Стирка белья в режиме 1 ч.34 мин.</t>
  </si>
  <si>
    <t>Итого тариф за единицу, руб.</t>
  </si>
  <si>
    <t>внесли свой пункт</t>
  </si>
  <si>
    <t>1.2.19.1.работа мини-трактора с отвалом</t>
  </si>
  <si>
    <t>1 час</t>
  </si>
  <si>
    <t>культивация почвы мини-трактор за 100 м2</t>
  </si>
  <si>
    <t>100 м2</t>
  </si>
  <si>
    <t>услуги по выполнению работ мотоблоком Беларус-0971 (перевозка грузов в т.ч.)</t>
  </si>
  <si>
    <t>За амортизацию при оказании услуг а/м Рено Логан (без стоимости ГСМ) за 1 час работы</t>
  </si>
  <si>
    <r>
      <t>Соболь ГАЗ 2752 (синяя- спец.)</t>
    </r>
    <r>
      <rPr>
        <b/>
        <sz val="12"/>
        <color theme="1"/>
        <rFont val="Times New Roman"/>
        <family val="1"/>
        <charset val="204"/>
      </rPr>
      <t xml:space="preserve">зима </t>
    </r>
  </si>
  <si>
    <r>
      <t xml:space="preserve">Бизнес ГАЗ 2705 (серая) </t>
    </r>
    <r>
      <rPr>
        <b/>
        <sz val="12"/>
        <color theme="1"/>
        <rFont val="Times New Roman"/>
        <family val="1"/>
        <charset val="204"/>
      </rPr>
      <t>зима</t>
    </r>
  </si>
  <si>
    <r>
      <t xml:space="preserve">Рено Логан    </t>
    </r>
    <r>
      <rPr>
        <b/>
        <sz val="12"/>
        <color theme="1"/>
        <rFont val="Times New Roman"/>
        <family val="1"/>
        <charset val="204"/>
      </rPr>
      <t>зима</t>
    </r>
  </si>
  <si>
    <r>
      <t xml:space="preserve">                      </t>
    </r>
    <r>
      <rPr>
        <b/>
        <sz val="12"/>
        <color theme="1"/>
        <rFont val="Times New Roman"/>
        <family val="1"/>
        <charset val="204"/>
      </rPr>
      <t>лето</t>
    </r>
  </si>
  <si>
    <r>
      <t xml:space="preserve">ВАЗ 21074 (зеленая- </t>
    </r>
    <r>
      <rPr>
        <b/>
        <sz val="12"/>
        <color theme="1"/>
        <rFont val="Times New Roman"/>
        <family val="1"/>
        <charset val="204"/>
      </rPr>
      <t>спец.</t>
    </r>
    <r>
      <rPr>
        <sz val="12"/>
        <color theme="1"/>
        <rFont val="Times New Roman"/>
        <family val="1"/>
        <charset val="204"/>
      </rPr>
      <t xml:space="preserve">) </t>
    </r>
    <r>
      <rPr>
        <b/>
        <sz val="12"/>
        <color theme="1"/>
        <rFont val="Times New Roman"/>
        <family val="1"/>
        <charset val="204"/>
      </rPr>
      <t>зима</t>
    </r>
  </si>
  <si>
    <r>
      <t xml:space="preserve">                                            </t>
    </r>
    <r>
      <rPr>
        <b/>
        <sz val="12"/>
        <color theme="1"/>
        <rFont val="Times New Roman"/>
        <family val="1"/>
        <charset val="204"/>
      </rPr>
      <t>лето</t>
    </r>
  </si>
  <si>
    <r>
      <t xml:space="preserve">Нормы времени на услуги, </t>
    </r>
    <r>
      <rPr>
        <b/>
        <sz val="12"/>
        <color rgb="FFFF0000"/>
        <rFont val="Times New Roman"/>
        <family val="1"/>
        <charset val="204"/>
      </rPr>
      <t xml:space="preserve">входящие в перечень </t>
    </r>
    <r>
      <rPr>
        <b/>
        <sz val="12"/>
        <color theme="1"/>
        <rFont val="Times New Roman"/>
        <family val="1"/>
        <charset val="204"/>
      </rPr>
      <t>бесплатных и общедоступных социальных услуг, утвержденный постановлением Совета Министров РБ от 27.12.2012 г. № 1218</t>
    </r>
  </si>
  <si>
    <t>за 1 час 0.55</t>
  </si>
  <si>
    <t>за 1 час 1.00</t>
  </si>
  <si>
    <r>
      <t xml:space="preserve">12. Услуги сиделки для нетрудоспособных граждан </t>
    </r>
    <r>
      <rPr>
        <b/>
        <sz val="12"/>
        <color rgb="FFFF0000"/>
        <rFont val="Times New Roman"/>
        <family val="1"/>
        <charset val="204"/>
      </rPr>
      <t>(кроме одиноких нетрудоспособных граждан)</t>
    </r>
  </si>
  <si>
    <r>
      <t>4.11. уборка придомовой территории</t>
    </r>
    <r>
      <rPr>
        <b/>
        <sz val="12"/>
        <color theme="1"/>
        <rFont val="Times New Roman"/>
        <family val="1"/>
        <charset val="204"/>
      </rPr>
      <t xml:space="preserve"> с 1 апреля по 31 октября</t>
    </r>
  </si>
  <si>
    <t>меняется при изменении стоимости нормо-часа на услуги по перечню</t>
  </si>
  <si>
    <t>меняется при изменении стоимости нормо-часа на услуги по Перечню, при изменении ставки 1 разряда в расчете стоимости нормо-часа и стоимости ГСМ</t>
  </si>
  <si>
    <t>меняется при изменении ставки 1 разряда в расчете стоимости нормо-часа и стоимости ГСМ в калькуляциях</t>
  </si>
  <si>
    <t>меняется при изменении ставки 1 разряда в расчете стоимости нормо-часа и стоимости ГСМ</t>
  </si>
  <si>
    <t>тариф за 1 км пробега-в отдельной таблице</t>
  </si>
  <si>
    <t>Глажка белья</t>
  </si>
  <si>
    <t xml:space="preserve"> социальная помощь на дому</t>
  </si>
  <si>
    <t>по перечню</t>
  </si>
  <si>
    <t>вне перечня</t>
  </si>
  <si>
    <t>Стоимость н-часа</t>
  </si>
  <si>
    <t xml:space="preserve">социальная помощь на дому </t>
  </si>
  <si>
    <t>срочное социальное обслуживание</t>
  </si>
  <si>
    <t>2.Услуги по выполнению сельскохозяйственных работ (социальная помощь на дому)</t>
  </si>
  <si>
    <t xml:space="preserve">3. Ремонтно-строительные работы </t>
  </si>
  <si>
    <t>Оформление ритуальной корзины</t>
  </si>
  <si>
    <t>согласно калькуляции</t>
  </si>
  <si>
    <t>Изготовление ритуальной корзины из лозы</t>
  </si>
  <si>
    <t>за 1 час 0.33</t>
  </si>
  <si>
    <r>
      <t>12.1. Услуги сиделки для нетрудоспособных граждан</t>
    </r>
    <r>
      <rPr>
        <b/>
        <sz val="12"/>
        <color rgb="FFFF0000"/>
        <rFont val="Times New Roman"/>
        <family val="1"/>
        <charset val="204"/>
      </rPr>
      <t xml:space="preserve"> (для одиноких нетрудоспособных граждан)</t>
    </r>
  </si>
  <si>
    <t>12.2.Услуги сиделки для малообеспеченных одиноких нетрудоспособных граждан (частичная оплата в размере 60 % тарифа)</t>
  </si>
  <si>
    <t>частична оплата (60% от тарифа)</t>
  </si>
  <si>
    <t>за 1 час 0,55</t>
  </si>
  <si>
    <t>за 1 час 0,33</t>
  </si>
  <si>
    <t>7.2. Оказание услуг по обеспечению работы кружков по интересам, обучение пользованию компьютерной техникой</t>
  </si>
  <si>
    <t>на условиях полной оплаты</t>
  </si>
  <si>
    <t>хозбригада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</si>
</sst>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_-* #,##0.0_р_._-;\-* #,##0.0_р_._-;_-* &quot;-&quot;?_р_._-;_-@_-"/>
    <numFmt numFmtId="166" formatCode="_-* #,##0.00_р_._-;\-* #,##0.00_р_._-;_-* &quot;-&quot;???_р_._-;_-@_-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0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1" fillId="5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vertical="center" wrapText="1"/>
    </xf>
    <xf numFmtId="0" fontId="1" fillId="5" borderId="29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vertical="center" wrapText="1"/>
    </xf>
    <xf numFmtId="164" fontId="1" fillId="5" borderId="31" xfId="0" applyNumberFormat="1" applyFont="1" applyFill="1" applyBorder="1" applyAlignment="1">
      <alignment vertical="center" wrapText="1"/>
    </xf>
    <xf numFmtId="0" fontId="1" fillId="5" borderId="31" xfId="0" applyFont="1" applyFill="1" applyBorder="1" applyAlignment="1">
      <alignment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14" fillId="0" borderId="0" xfId="0" applyFont="1"/>
    <xf numFmtId="41" fontId="6" fillId="0" borderId="6" xfId="0" applyNumberFormat="1" applyFont="1" applyBorder="1" applyAlignment="1">
      <alignment horizontal="center" vertical="center"/>
    </xf>
    <xf numFmtId="164" fontId="12" fillId="5" borderId="28" xfId="0" applyNumberFormat="1" applyFont="1" applyFill="1" applyBorder="1" applyAlignment="1">
      <alignment vertical="center" wrapText="1"/>
    </xf>
    <xf numFmtId="43" fontId="4" fillId="0" borderId="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1" fontId="16" fillId="0" borderId="0" xfId="0" applyNumberFormat="1" applyFont="1"/>
    <xf numFmtId="0" fontId="16" fillId="0" borderId="0" xfId="0" applyFont="1"/>
    <xf numFmtId="164" fontId="2" fillId="0" borderId="45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9" fillId="0" borderId="0" xfId="0" applyFont="1"/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1" fontId="2" fillId="0" borderId="8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9" xfId="0" applyFont="1" applyBorder="1" applyAlignment="1">
      <alignment vertical="center" wrapText="1"/>
    </xf>
    <xf numFmtId="164" fontId="2" fillId="0" borderId="47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1" fontId="2" fillId="0" borderId="6" xfId="0" applyNumberFormat="1" applyFont="1" applyFill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 wrapText="1"/>
    </xf>
    <xf numFmtId="41" fontId="2" fillId="0" borderId="8" xfId="0" applyNumberFormat="1" applyFont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0" fontId="9" fillId="0" borderId="49" xfId="0" applyFont="1" applyBorder="1" applyAlignment="1">
      <alignment horizontal="left" vertical="center"/>
    </xf>
    <xf numFmtId="41" fontId="1" fillId="0" borderId="2" xfId="0" applyNumberFormat="1" applyFont="1" applyBorder="1" applyAlignment="1">
      <alignment vertical="center" wrapText="1"/>
    </xf>
    <xf numFmtId="1" fontId="3" fillId="0" borderId="8" xfId="0" applyNumberFormat="1" applyFont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52" xfId="0" applyFont="1" applyBorder="1" applyAlignment="1">
      <alignment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" xfId="0" applyBorder="1"/>
    <xf numFmtId="0" fontId="1" fillId="0" borderId="34" xfId="0" applyFont="1" applyBorder="1" applyAlignment="1">
      <alignment horizontal="center" vertical="center" wrapText="1"/>
    </xf>
    <xf numFmtId="0" fontId="1" fillId="5" borderId="36" xfId="0" applyFont="1" applyFill="1" applyBorder="1" applyAlignment="1">
      <alignment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43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29" xfId="0" applyFont="1" applyFill="1" applyBorder="1" applyAlignment="1">
      <alignment horizontal="center" vertical="center" wrapText="1"/>
    </xf>
    <xf numFmtId="0" fontId="17" fillId="0" borderId="0" xfId="0" applyFont="1"/>
    <xf numFmtId="0" fontId="9" fillId="0" borderId="0" xfId="0" applyFont="1" applyAlignment="1">
      <alignment vertical="center"/>
    </xf>
    <xf numFmtId="0" fontId="18" fillId="0" borderId="0" xfId="0" applyFont="1"/>
    <xf numFmtId="0" fontId="1" fillId="0" borderId="7" xfId="0" applyFont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 wrapText="1"/>
    </xf>
    <xf numFmtId="0" fontId="19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5" borderId="31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43" fontId="4" fillId="0" borderId="20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/>
    </xf>
    <xf numFmtId="14" fontId="0" fillId="0" borderId="0" xfId="0" applyNumberFormat="1"/>
    <xf numFmtId="14" fontId="1" fillId="0" borderId="0" xfId="0" applyNumberFormat="1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12" fillId="5" borderId="61" xfId="0" applyFont="1" applyFill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/>
    </xf>
    <xf numFmtId="165" fontId="12" fillId="5" borderId="28" xfId="0" applyNumberFormat="1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43" fontId="12" fillId="5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3" fontId="12" fillId="5" borderId="29" xfId="0" applyNumberFormat="1" applyFont="1" applyFill="1" applyBorder="1" applyAlignment="1">
      <alignment vertical="center" wrapText="1"/>
    </xf>
    <xf numFmtId="43" fontId="12" fillId="5" borderId="28" xfId="0" applyNumberFormat="1" applyFont="1" applyFill="1" applyBorder="1" applyAlignment="1">
      <alignment vertical="center" wrapText="1"/>
    </xf>
    <xf numFmtId="43" fontId="12" fillId="5" borderId="1" xfId="0" applyNumberFormat="1" applyFont="1" applyFill="1" applyBorder="1" applyAlignment="1">
      <alignment vertical="center" wrapText="1"/>
    </xf>
    <xf numFmtId="43" fontId="12" fillId="5" borderId="0" xfId="0" applyNumberFormat="1" applyFont="1" applyFill="1" applyBorder="1" applyAlignment="1">
      <alignment vertical="center" wrapText="1"/>
    </xf>
    <xf numFmtId="0" fontId="20" fillId="0" borderId="0" xfId="0" applyFont="1"/>
    <xf numFmtId="41" fontId="22" fillId="0" borderId="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43" fontId="2" fillId="4" borderId="2" xfId="0" applyNumberFormat="1" applyFont="1" applyFill="1" applyBorder="1" applyAlignment="1">
      <alignment horizontal="center" vertical="center"/>
    </xf>
    <xf numFmtId="43" fontId="2" fillId="0" borderId="8" xfId="0" applyNumberFormat="1" applyFont="1" applyFill="1" applyBorder="1" applyAlignment="1">
      <alignment horizontal="center" vertical="center"/>
    </xf>
    <xf numFmtId="43" fontId="3" fillId="0" borderId="8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/>
    </xf>
    <xf numFmtId="43" fontId="2" fillId="4" borderId="2" xfId="0" applyNumberFormat="1" applyFont="1" applyFill="1" applyBorder="1" applyAlignment="1">
      <alignment horizontal="center"/>
    </xf>
    <xf numFmtId="43" fontId="2" fillId="4" borderId="6" xfId="0" applyNumberFormat="1" applyFont="1" applyFill="1" applyBorder="1" applyAlignment="1">
      <alignment horizontal="center" vertical="center"/>
    </xf>
    <xf numFmtId="43" fontId="1" fillId="0" borderId="2" xfId="0" applyNumberFormat="1" applyFont="1" applyBorder="1" applyAlignment="1">
      <alignment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43" fontId="1" fillId="4" borderId="2" xfId="0" applyNumberFormat="1" applyFont="1" applyFill="1" applyBorder="1" applyAlignment="1">
      <alignment vertical="center" wrapText="1"/>
    </xf>
    <xf numFmtId="43" fontId="1" fillId="0" borderId="39" xfId="0" applyNumberFormat="1" applyFont="1" applyBorder="1" applyAlignment="1">
      <alignment vertical="center" wrapText="1"/>
    </xf>
    <xf numFmtId="43" fontId="3" fillId="0" borderId="57" xfId="0" applyNumberFormat="1" applyFont="1" applyBorder="1" applyAlignment="1">
      <alignment horizontal="center" vertical="center"/>
    </xf>
    <xf numFmtId="164" fontId="1" fillId="7" borderId="45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43" fontId="3" fillId="7" borderId="8" xfId="0" applyNumberFormat="1" applyFont="1" applyFill="1" applyBorder="1" applyAlignment="1">
      <alignment horizontal="center" vertical="center"/>
    </xf>
    <xf numFmtId="0" fontId="2" fillId="7" borderId="0" xfId="0" applyFont="1" applyFill="1"/>
    <xf numFmtId="43" fontId="14" fillId="7" borderId="8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" fillId="7" borderId="29" xfId="0" applyFont="1" applyFill="1" applyBorder="1" applyAlignment="1">
      <alignment horizontal="center" vertical="center" wrapText="1"/>
    </xf>
    <xf numFmtId="0" fontId="8" fillId="7" borderId="0" xfId="0" applyFont="1" applyFill="1"/>
    <xf numFmtId="43" fontId="14" fillId="0" borderId="0" xfId="0" applyNumberFormat="1" applyFont="1"/>
    <xf numFmtId="0" fontId="1" fillId="0" borderId="3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43" fontId="4" fillId="0" borderId="6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/>
    </xf>
    <xf numFmtId="0" fontId="0" fillId="3" borderId="0" xfId="0" applyFill="1"/>
    <xf numFmtId="164" fontId="12" fillId="5" borderId="28" xfId="0" applyNumberFormat="1" applyFont="1" applyFill="1" applyBorder="1" applyAlignment="1">
      <alignment wrapText="1"/>
    </xf>
    <xf numFmtId="164" fontId="12" fillId="5" borderId="28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vertical="center" wrapText="1"/>
    </xf>
    <xf numFmtId="164" fontId="1" fillId="5" borderId="28" xfId="0" applyNumberFormat="1" applyFont="1" applyFill="1" applyBorder="1" applyAlignment="1">
      <alignment wrapText="1"/>
    </xf>
    <xf numFmtId="0" fontId="12" fillId="5" borderId="28" xfId="0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 wrapText="1"/>
    </xf>
    <xf numFmtId="43" fontId="6" fillId="0" borderId="2" xfId="0" applyNumberFormat="1" applyFont="1" applyBorder="1" applyAlignment="1">
      <alignment horizontal="center" vertical="center"/>
    </xf>
    <xf numFmtId="43" fontId="1" fillId="5" borderId="0" xfId="0" applyNumberFormat="1" applyFont="1" applyFill="1" applyBorder="1" applyAlignment="1">
      <alignment vertical="center" wrapText="1"/>
    </xf>
    <xf numFmtId="43" fontId="12" fillId="3" borderId="2" xfId="0" applyNumberFormat="1" applyFont="1" applyFill="1" applyBorder="1" applyAlignment="1">
      <alignment horizontal="center" vertical="center" wrapText="1"/>
    </xf>
    <xf numFmtId="43" fontId="6" fillId="3" borderId="2" xfId="0" applyNumberFormat="1" applyFont="1" applyFill="1" applyBorder="1" applyAlignment="1">
      <alignment horizontal="center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43" fontId="12" fillId="5" borderId="2" xfId="0" applyNumberFormat="1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vertical="center" wrapText="1"/>
    </xf>
    <xf numFmtId="43" fontId="6" fillId="0" borderId="40" xfId="0" applyNumberFormat="1" applyFont="1" applyBorder="1" applyAlignment="1">
      <alignment vertical="center"/>
    </xf>
    <xf numFmtId="43" fontId="6" fillId="0" borderId="2" xfId="0" applyNumberFormat="1" applyFont="1" applyBorder="1" applyAlignment="1">
      <alignment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6" fillId="5" borderId="0" xfId="0" applyFont="1" applyFill="1" applyBorder="1" applyAlignment="1">
      <alignment vertical="center" wrapText="1"/>
    </xf>
    <xf numFmtId="43" fontId="12" fillId="5" borderId="58" xfId="0" applyNumberFormat="1" applyFont="1" applyFill="1" applyBorder="1" applyAlignment="1">
      <alignment vertical="center" wrapText="1"/>
    </xf>
    <xf numFmtId="43" fontId="12" fillId="5" borderId="31" xfId="0" applyNumberFormat="1" applyFont="1" applyFill="1" applyBorder="1" applyAlignment="1">
      <alignment vertical="center" wrapText="1"/>
    </xf>
    <xf numFmtId="43" fontId="20" fillId="0" borderId="0" xfId="0" applyNumberFormat="1" applyFont="1"/>
    <xf numFmtId="0" fontId="1" fillId="5" borderId="35" xfId="0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/>
    </xf>
    <xf numFmtId="0" fontId="24" fillId="0" borderId="0" xfId="0" applyFont="1"/>
    <xf numFmtId="0" fontId="1" fillId="5" borderId="2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0" borderId="55" xfId="0" applyBorder="1"/>
    <xf numFmtId="0" fontId="0" fillId="0" borderId="28" xfId="0" applyBorder="1"/>
    <xf numFmtId="0" fontId="0" fillId="0" borderId="38" xfId="0" applyBorder="1"/>
    <xf numFmtId="0" fontId="14" fillId="0" borderId="2" xfId="0" applyFont="1" applyBorder="1" applyAlignment="1">
      <alignment horizontal="center" vertical="center" wrapText="1"/>
    </xf>
    <xf numFmtId="14" fontId="25" fillId="0" borderId="0" xfId="0" applyNumberFormat="1" applyFont="1"/>
    <xf numFmtId="0" fontId="22" fillId="0" borderId="0" xfId="0" applyFont="1"/>
    <xf numFmtId="0" fontId="14" fillId="0" borderId="0" xfId="0" applyFont="1" applyAlignment="1">
      <alignment horizontal="center" vertical="center"/>
    </xf>
    <xf numFmtId="0" fontId="25" fillId="0" borderId="3" xfId="0" applyFont="1" applyBorder="1"/>
    <xf numFmtId="0" fontId="25" fillId="0" borderId="4" xfId="0" applyFont="1" applyBorder="1"/>
    <xf numFmtId="0" fontId="25" fillId="0" borderId="5" xfId="0" applyFont="1" applyBorder="1"/>
    <xf numFmtId="43" fontId="6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43" fontId="6" fillId="0" borderId="5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2" fontId="8" fillId="0" borderId="0" xfId="0" applyNumberFormat="1" applyFont="1"/>
    <xf numFmtId="0" fontId="1" fillId="0" borderId="28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1" fillId="5" borderId="29" xfId="0" applyFont="1" applyFill="1" applyBorder="1" applyAlignment="1">
      <alignment vertical="center" wrapText="1"/>
    </xf>
    <xf numFmtId="43" fontId="1" fillId="5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/>
    <xf numFmtId="0" fontId="9" fillId="0" borderId="0" xfId="0" applyFont="1" applyAlignment="1"/>
    <xf numFmtId="43" fontId="3" fillId="0" borderId="7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41" fontId="1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/>
    <xf numFmtId="0" fontId="14" fillId="0" borderId="0" xfId="0" applyFont="1" applyFill="1" applyAlignment="1">
      <alignment horizontal="center" vertical="center"/>
    </xf>
    <xf numFmtId="43" fontId="12" fillId="5" borderId="23" xfId="0" applyNumberFormat="1" applyFont="1" applyFill="1" applyBorder="1" applyAlignment="1">
      <alignment horizontal="center" vertical="center" wrapText="1"/>
    </xf>
    <xf numFmtId="43" fontId="12" fillId="5" borderId="24" xfId="0" applyNumberFormat="1" applyFont="1" applyFill="1" applyBorder="1" applyAlignment="1">
      <alignment horizontal="center" vertical="center" wrapText="1"/>
    </xf>
    <xf numFmtId="166" fontId="12" fillId="5" borderId="23" xfId="0" applyNumberFormat="1" applyFont="1" applyFill="1" applyBorder="1" applyAlignment="1">
      <alignment horizontal="center" vertical="center" wrapText="1"/>
    </xf>
    <xf numFmtId="166" fontId="12" fillId="5" borderId="24" xfId="0" applyNumberFormat="1" applyFont="1" applyFill="1" applyBorder="1" applyAlignment="1">
      <alignment horizontal="center" vertical="center" wrapText="1"/>
    </xf>
    <xf numFmtId="43" fontId="12" fillId="5" borderId="7" xfId="0" applyNumberFormat="1" applyFont="1" applyFill="1" applyBorder="1" applyAlignment="1">
      <alignment vertical="center" wrapText="1"/>
    </xf>
    <xf numFmtId="43" fontId="10" fillId="0" borderId="2" xfId="0" applyNumberFormat="1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left" vertical="center" wrapText="1"/>
    </xf>
    <xf numFmtId="0" fontId="1" fillId="5" borderId="36" xfId="0" applyFont="1" applyFill="1" applyBorder="1" applyAlignment="1">
      <alignment horizontal="center" vertical="center" wrapText="1"/>
    </xf>
    <xf numFmtId="166" fontId="12" fillId="5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3" fontId="4" fillId="2" borderId="2" xfId="0" applyNumberFormat="1" applyFont="1" applyFill="1" applyBorder="1" applyAlignment="1">
      <alignment horizontal="center" vertical="center"/>
    </xf>
    <xf numFmtId="43" fontId="25" fillId="0" borderId="2" xfId="0" applyNumberFormat="1" applyFont="1" applyBorder="1" applyAlignment="1">
      <alignment horizontal="center" vertical="center"/>
    </xf>
    <xf numFmtId="0" fontId="0" fillId="0" borderId="49" xfId="0" applyBorder="1"/>
    <xf numFmtId="166" fontId="12" fillId="5" borderId="23" xfId="0" applyNumberFormat="1" applyFont="1" applyFill="1" applyBorder="1" applyAlignment="1">
      <alignment horizontal="center" vertical="center" wrapText="1"/>
    </xf>
    <xf numFmtId="164" fontId="1" fillId="2" borderId="45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/>
    </xf>
    <xf numFmtId="41" fontId="2" fillId="2" borderId="8" xfId="0" applyNumberFormat="1" applyFont="1" applyFill="1" applyBorder="1" applyAlignment="1">
      <alignment horizontal="center"/>
    </xf>
    <xf numFmtId="43" fontId="3" fillId="2" borderId="8" xfId="0" applyNumberFormat="1" applyFont="1" applyFill="1" applyBorder="1" applyAlignment="1">
      <alignment horizontal="center" vertical="center"/>
    </xf>
    <xf numFmtId="41" fontId="2" fillId="2" borderId="8" xfId="0" applyNumberFormat="1" applyFont="1" applyFill="1" applyBorder="1" applyAlignment="1">
      <alignment horizontal="center" vertical="center"/>
    </xf>
    <xf numFmtId="43" fontId="6" fillId="4" borderId="2" xfId="0" applyNumberFormat="1" applyFont="1" applyFill="1" applyBorder="1" applyAlignment="1">
      <alignment horizontal="center" vertical="center"/>
    </xf>
    <xf numFmtId="43" fontId="6" fillId="4" borderId="2" xfId="0" applyNumberFormat="1" applyFont="1" applyFill="1" applyBorder="1" applyAlignment="1">
      <alignment horizontal="center" vertical="center" wrapText="1"/>
    </xf>
    <xf numFmtId="43" fontId="15" fillId="4" borderId="2" xfId="0" applyNumberFormat="1" applyFont="1" applyFill="1" applyBorder="1" applyAlignment="1">
      <alignment horizontal="center" vertical="center" wrapText="1"/>
    </xf>
    <xf numFmtId="43" fontId="6" fillId="4" borderId="2" xfId="0" applyNumberFormat="1" applyFont="1" applyFill="1" applyBorder="1" applyAlignment="1">
      <alignment vertical="center" wrapText="1"/>
    </xf>
    <xf numFmtId="43" fontId="1" fillId="4" borderId="2" xfId="0" applyNumberFormat="1" applyFont="1" applyFill="1" applyBorder="1" applyAlignment="1">
      <alignment horizontal="center" vertical="center" wrapText="1"/>
    </xf>
    <xf numFmtId="43" fontId="14" fillId="8" borderId="8" xfId="0" applyNumberFormat="1" applyFont="1" applyFill="1" applyBorder="1" applyAlignment="1">
      <alignment horizontal="center" vertical="center"/>
    </xf>
    <xf numFmtId="43" fontId="3" fillId="8" borderId="8" xfId="0" applyNumberFormat="1" applyFont="1" applyFill="1" applyBorder="1" applyAlignment="1">
      <alignment horizontal="center" vertical="center"/>
    </xf>
    <xf numFmtId="43" fontId="4" fillId="4" borderId="2" xfId="0" applyNumberFormat="1" applyFont="1" applyFill="1" applyBorder="1" applyAlignment="1">
      <alignment horizontal="center" vertical="center"/>
    </xf>
    <xf numFmtId="43" fontId="6" fillId="0" borderId="6" xfId="0" applyNumberFormat="1" applyFont="1" applyBorder="1" applyAlignment="1">
      <alignment horizontal="center" vertical="center"/>
    </xf>
    <xf numFmtId="43" fontId="6" fillId="0" borderId="7" xfId="0" applyNumberFormat="1" applyFont="1" applyBorder="1" applyAlignment="1">
      <alignment horizontal="center" vertical="center"/>
    </xf>
    <xf numFmtId="43" fontId="6" fillId="0" borderId="8" xfId="0" applyNumberFormat="1" applyFont="1" applyBorder="1" applyAlignment="1">
      <alignment horizontal="center" vertical="center"/>
    </xf>
    <xf numFmtId="0" fontId="1" fillId="5" borderId="35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164" fontId="12" fillId="5" borderId="54" xfId="0" applyNumberFormat="1" applyFont="1" applyFill="1" applyBorder="1" applyAlignment="1">
      <alignment horizontal="center" vertical="center" wrapText="1"/>
    </xf>
    <xf numFmtId="164" fontId="12" fillId="5" borderId="22" xfId="0" applyNumberFormat="1" applyFont="1" applyFill="1" applyBorder="1" applyAlignment="1">
      <alignment horizontal="center" vertical="center" wrapText="1"/>
    </xf>
    <xf numFmtId="164" fontId="12" fillId="5" borderId="9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43" fontId="6" fillId="2" borderId="3" xfId="0" applyNumberFormat="1" applyFont="1" applyFill="1" applyBorder="1" applyAlignment="1">
      <alignment horizontal="center" vertical="center"/>
    </xf>
    <xf numFmtId="43" fontId="6" fillId="2" borderId="4" xfId="0" applyNumberFormat="1" applyFont="1" applyFill="1" applyBorder="1" applyAlignment="1">
      <alignment horizontal="center" vertical="center"/>
    </xf>
    <xf numFmtId="43" fontId="6" fillId="2" borderId="5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56" xfId="0" applyFont="1" applyFill="1" applyBorder="1" applyAlignment="1">
      <alignment vertical="center" wrapText="1"/>
    </xf>
    <xf numFmtId="0" fontId="1" fillId="5" borderId="29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vertical="center" wrapText="1"/>
    </xf>
    <xf numFmtId="0" fontId="1" fillId="5" borderId="59" xfId="0" applyFont="1" applyFill="1" applyBorder="1" applyAlignment="1">
      <alignment vertical="center" wrapText="1"/>
    </xf>
    <xf numFmtId="0" fontId="1" fillId="5" borderId="27" xfId="0" applyFont="1" applyFill="1" applyBorder="1" applyAlignment="1">
      <alignment vertical="center" wrapText="1"/>
    </xf>
    <xf numFmtId="0" fontId="1" fillId="5" borderId="51" xfId="0" applyFont="1" applyFill="1" applyBorder="1" applyAlignment="1">
      <alignment vertical="center" wrapText="1"/>
    </xf>
    <xf numFmtId="0" fontId="1" fillId="5" borderId="58" xfId="0" applyFont="1" applyFill="1" applyBorder="1" applyAlignment="1">
      <alignment vertical="center" wrapText="1"/>
    </xf>
    <xf numFmtId="0" fontId="1" fillId="5" borderId="50" xfId="0" applyFont="1" applyFill="1" applyBorder="1" applyAlignment="1">
      <alignment vertical="center" wrapText="1"/>
    </xf>
    <xf numFmtId="0" fontId="1" fillId="5" borderId="60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5" borderId="34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vertical="center" wrapText="1"/>
    </xf>
    <xf numFmtId="0" fontId="1" fillId="5" borderId="28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vertical="center" wrapText="1"/>
    </xf>
    <xf numFmtId="0" fontId="1" fillId="5" borderId="33" xfId="0" applyFont="1" applyFill="1" applyBorder="1" applyAlignment="1">
      <alignment vertical="center" wrapText="1"/>
    </xf>
    <xf numFmtId="0" fontId="1" fillId="5" borderId="31" xfId="0" applyFont="1" applyFill="1" applyBorder="1" applyAlignment="1">
      <alignment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43" fontId="12" fillId="5" borderId="34" xfId="0" applyNumberFormat="1" applyFont="1" applyFill="1" applyBorder="1" applyAlignment="1">
      <alignment vertical="center" wrapText="1"/>
    </xf>
    <xf numFmtId="43" fontId="12" fillId="5" borderId="33" xfId="0" applyNumberFormat="1" applyFont="1" applyFill="1" applyBorder="1" applyAlignment="1">
      <alignment vertical="center" wrapText="1"/>
    </xf>
    <xf numFmtId="43" fontId="4" fillId="0" borderId="6" xfId="0" applyNumberFormat="1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5" borderId="35" xfId="0" applyFont="1" applyFill="1" applyBorder="1" applyAlignment="1">
      <alignment vertical="center" wrapText="1"/>
    </xf>
    <xf numFmtId="0" fontId="1" fillId="5" borderId="36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vertical="top" wrapText="1"/>
    </xf>
    <xf numFmtId="0" fontId="1" fillId="5" borderId="27" xfId="0" applyFont="1" applyFill="1" applyBorder="1" applyAlignment="1">
      <alignment vertical="top" wrapText="1"/>
    </xf>
    <xf numFmtId="0" fontId="1" fillId="5" borderId="30" xfId="0" applyFont="1" applyFill="1" applyBorder="1" applyAlignment="1">
      <alignment vertical="top" wrapText="1"/>
    </xf>
    <xf numFmtId="0" fontId="1" fillId="5" borderId="29" xfId="0" applyFont="1" applyFill="1" applyBorder="1" applyAlignment="1">
      <alignment vertical="top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5" borderId="3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5" borderId="26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5" borderId="33" xfId="0" applyFont="1" applyFill="1" applyBorder="1" applyAlignment="1">
      <alignment vertical="top" wrapText="1"/>
    </xf>
    <xf numFmtId="0" fontId="1" fillId="5" borderId="31" xfId="0" applyFont="1" applyFill="1" applyBorder="1" applyAlignment="1">
      <alignment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1" fillId="5" borderId="35" xfId="0" applyFont="1" applyFill="1" applyBorder="1" applyAlignment="1">
      <alignment vertical="center" wrapText="1"/>
    </xf>
    <xf numFmtId="0" fontId="21" fillId="5" borderId="36" xfId="0" applyFont="1" applyFill="1" applyBorder="1" applyAlignment="1">
      <alignment vertical="center" wrapText="1"/>
    </xf>
    <xf numFmtId="0" fontId="21" fillId="5" borderId="25" xfId="0" applyFont="1" applyFill="1" applyBorder="1" applyAlignment="1">
      <alignment vertical="center" wrapText="1"/>
    </xf>
    <xf numFmtId="0" fontId="21" fillId="5" borderId="34" xfId="0" applyFont="1" applyFill="1" applyBorder="1" applyAlignment="1">
      <alignment vertical="center" wrapText="1"/>
    </xf>
    <xf numFmtId="0" fontId="21" fillId="5" borderId="27" xfId="0" applyFont="1" applyFill="1" applyBorder="1" applyAlignment="1">
      <alignment vertical="center" wrapText="1"/>
    </xf>
    <xf numFmtId="0" fontId="21" fillId="5" borderId="33" xfId="0" applyFont="1" applyFill="1" applyBorder="1" applyAlignment="1">
      <alignment vertical="center" wrapText="1"/>
    </xf>
    <xf numFmtId="0" fontId="21" fillId="5" borderId="31" xfId="0" applyFont="1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23" xfId="0" applyFont="1" applyFill="1" applyBorder="1" applyAlignment="1">
      <alignment vertical="center" textRotation="90" wrapText="1"/>
    </xf>
    <xf numFmtId="0" fontId="1" fillId="5" borderId="24" xfId="0" applyFont="1" applyFill="1" applyBorder="1" applyAlignment="1">
      <alignment vertical="center" textRotation="90" wrapText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0" fillId="5" borderId="33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5" borderId="30" xfId="0" applyFill="1" applyBorder="1" applyAlignment="1">
      <alignment vertical="center" wrapText="1"/>
    </xf>
    <xf numFmtId="0" fontId="0" fillId="5" borderId="29" xfId="0" applyFill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justify" vertical="center" wrapText="1"/>
    </xf>
    <xf numFmtId="0" fontId="1" fillId="5" borderId="36" xfId="0" applyFont="1" applyFill="1" applyBorder="1" applyAlignment="1">
      <alignment horizontal="justify" vertical="center" wrapText="1"/>
    </xf>
    <xf numFmtId="0" fontId="1" fillId="5" borderId="25" xfId="0" applyFont="1" applyFill="1" applyBorder="1" applyAlignment="1">
      <alignment horizontal="justify" vertical="center" wrapText="1"/>
    </xf>
    <xf numFmtId="0" fontId="1" fillId="5" borderId="32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43" fontId="6" fillId="0" borderId="41" xfId="0" applyNumberFormat="1" applyFont="1" applyBorder="1" applyAlignment="1">
      <alignment horizontal="center" vertical="center"/>
    </xf>
    <xf numFmtId="43" fontId="6" fillId="0" borderId="63" xfId="0" applyNumberFormat="1" applyFont="1" applyBorder="1" applyAlignment="1">
      <alignment horizontal="center" vertical="center"/>
    </xf>
    <xf numFmtId="164" fontId="1" fillId="5" borderId="2" xfId="0" applyNumberFormat="1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166" fontId="12" fillId="5" borderId="23" xfId="0" applyNumberFormat="1" applyFont="1" applyFill="1" applyBorder="1" applyAlignment="1">
      <alignment horizontal="center" vertical="center" wrapText="1"/>
    </xf>
    <xf numFmtId="166" fontId="12" fillId="5" borderId="24" xfId="0" applyNumberFormat="1" applyFont="1" applyFill="1" applyBorder="1" applyAlignment="1">
      <alignment horizontal="center" vertical="center" wrapText="1"/>
    </xf>
    <xf numFmtId="43" fontId="6" fillId="0" borderId="40" xfId="0" applyNumberFormat="1" applyFont="1" applyBorder="1" applyAlignment="1">
      <alignment horizontal="center" vertical="center"/>
    </xf>
    <xf numFmtId="43" fontId="6" fillId="0" borderId="37" xfId="0" applyNumberFormat="1" applyFont="1" applyBorder="1" applyAlignment="1">
      <alignment horizontal="center" vertical="center"/>
    </xf>
    <xf numFmtId="164" fontId="12" fillId="5" borderId="23" xfId="0" applyNumberFormat="1" applyFont="1" applyFill="1" applyBorder="1" applyAlignment="1">
      <alignment vertical="center" wrapText="1"/>
    </xf>
    <xf numFmtId="164" fontId="12" fillId="5" borderId="24" xfId="0" applyNumberFormat="1" applyFont="1" applyFill="1" applyBorder="1" applyAlignment="1">
      <alignment vertical="center" wrapText="1"/>
    </xf>
    <xf numFmtId="164" fontId="12" fillId="5" borderId="32" xfId="0" applyNumberFormat="1" applyFont="1" applyFill="1" applyBorder="1" applyAlignment="1">
      <alignment vertical="center" wrapText="1"/>
    </xf>
    <xf numFmtId="164" fontId="12" fillId="5" borderId="2" xfId="0" applyNumberFormat="1" applyFont="1" applyFill="1" applyBorder="1" applyAlignment="1">
      <alignment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43" fontId="12" fillId="5" borderId="23" xfId="0" applyNumberFormat="1" applyFont="1" applyFill="1" applyBorder="1" applyAlignment="1">
      <alignment horizontal="center" vertical="center" wrapText="1"/>
    </xf>
    <xf numFmtId="43" fontId="12" fillId="5" borderId="2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5" borderId="3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7" borderId="23" xfId="0" applyFont="1" applyFill="1" applyBorder="1" applyAlignment="1">
      <alignment vertical="top" wrapText="1"/>
    </xf>
    <xf numFmtId="0" fontId="1" fillId="7" borderId="32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0" fontId="1" fillId="7" borderId="35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vertical="center" wrapText="1"/>
    </xf>
    <xf numFmtId="0" fontId="21" fillId="7" borderId="36" xfId="0" applyFont="1" applyFill="1" applyBorder="1" applyAlignment="1">
      <alignment vertical="center" wrapText="1"/>
    </xf>
    <xf numFmtId="0" fontId="21" fillId="7" borderId="25" xfId="0" applyFont="1" applyFill="1" applyBorder="1" applyAlignment="1">
      <alignment vertical="center" wrapText="1"/>
    </xf>
    <xf numFmtId="0" fontId="1" fillId="7" borderId="23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3"/>
  <sheetViews>
    <sheetView tabSelected="1" zoomScale="120" zoomScaleNormal="120" workbookViewId="0">
      <selection activeCell="H1" sqref="H1:H1048576"/>
    </sheetView>
  </sheetViews>
  <sheetFormatPr defaultRowHeight="15" x14ac:dyDescent="0.25"/>
  <cols>
    <col min="1" max="1" width="20.140625" style="2" customWidth="1"/>
    <col min="2" max="2" width="16.42578125" style="2" customWidth="1"/>
    <col min="3" max="3" width="12.140625" style="2" customWidth="1"/>
    <col min="4" max="4" width="11.28515625" style="2" hidden="1" customWidth="1"/>
    <col min="5" max="5" width="11.7109375" style="2" customWidth="1"/>
    <col min="6" max="6" width="12.7109375" style="2" customWidth="1"/>
    <col min="7" max="7" width="12.85546875" style="2" customWidth="1"/>
    <col min="8" max="8" width="0" style="2" hidden="1" customWidth="1"/>
    <col min="9" max="9" width="10.7109375" style="2" hidden="1" customWidth="1"/>
    <col min="10" max="10" width="0" style="2" hidden="1" customWidth="1"/>
    <col min="11" max="11" width="10.5703125" style="2" hidden="1" customWidth="1"/>
    <col min="12" max="14" width="0" style="2" hidden="1" customWidth="1"/>
    <col min="15" max="16384" width="9.140625" style="2"/>
  </cols>
  <sheetData>
    <row r="1" spans="1:14" ht="15.75" x14ac:dyDescent="0.25">
      <c r="E1" s="325" t="s">
        <v>693</v>
      </c>
      <c r="F1" s="325"/>
      <c r="G1" s="325"/>
    </row>
    <row r="2" spans="1:14" ht="15.75" x14ac:dyDescent="0.25">
      <c r="E2" s="325" t="s">
        <v>38</v>
      </c>
      <c r="F2" s="325"/>
      <c r="G2" s="325"/>
    </row>
    <row r="3" spans="1:14" ht="15.75" x14ac:dyDescent="0.25">
      <c r="E3" s="324" t="s">
        <v>695</v>
      </c>
      <c r="F3" s="324"/>
      <c r="G3" s="324"/>
    </row>
    <row r="4" spans="1:14" ht="15.75" x14ac:dyDescent="0.25">
      <c r="E4" s="136">
        <v>43709</v>
      </c>
      <c r="F4" s="125"/>
      <c r="G4" s="125"/>
    </row>
    <row r="5" spans="1:14" x14ac:dyDescent="0.25">
      <c r="I5" s="234"/>
      <c r="J5" s="234"/>
      <c r="K5" s="234"/>
      <c r="L5" s="234"/>
      <c r="M5" s="234"/>
      <c r="N5" s="234"/>
    </row>
    <row r="6" spans="1:14" ht="28.5" customHeight="1" x14ac:dyDescent="0.25">
      <c r="I6" s="321" t="s">
        <v>749</v>
      </c>
      <c r="J6" s="322"/>
      <c r="K6" s="322"/>
      <c r="L6" s="322"/>
      <c r="M6" s="322"/>
      <c r="N6" s="323"/>
    </row>
    <row r="7" spans="1:14" ht="15.75" x14ac:dyDescent="0.25">
      <c r="A7" s="127" t="s">
        <v>697</v>
      </c>
      <c r="I7" s="26" t="s">
        <v>750</v>
      </c>
      <c r="J7" s="26"/>
      <c r="K7" s="26"/>
      <c r="L7" s="26"/>
      <c r="M7" s="26"/>
      <c r="N7" s="1"/>
    </row>
    <row r="8" spans="1:14" x14ac:dyDescent="0.25">
      <c r="A8" s="4"/>
      <c r="I8" s="234" t="s">
        <v>677</v>
      </c>
      <c r="J8" s="1"/>
      <c r="K8" s="1"/>
      <c r="L8" s="1"/>
      <c r="M8" s="1"/>
      <c r="N8" s="1"/>
    </row>
    <row r="9" spans="1:14" ht="33.75" customHeight="1" x14ac:dyDescent="0.25">
      <c r="A9" s="308" t="s">
        <v>673</v>
      </c>
      <c r="B9" s="308"/>
      <c r="C9" s="308"/>
      <c r="D9" s="308"/>
      <c r="E9" s="308"/>
      <c r="F9" s="308"/>
      <c r="G9" s="308"/>
      <c r="I9" s="1"/>
      <c r="J9" s="1"/>
      <c r="K9" s="1"/>
      <c r="L9" s="1"/>
      <c r="M9" s="1"/>
      <c r="N9" s="1"/>
    </row>
    <row r="10" spans="1:14" ht="15" customHeight="1" thickBot="1" x14ac:dyDescent="0.3">
      <c r="A10" s="4"/>
      <c r="I10" s="26"/>
      <c r="J10" s="26"/>
      <c r="K10" s="1"/>
      <c r="L10" s="1"/>
      <c r="M10" s="1"/>
      <c r="N10" s="1"/>
    </row>
    <row r="11" spans="1:14" ht="15.75" hidden="1" thickBot="1" x14ac:dyDescent="0.3">
      <c r="A11" s="4"/>
      <c r="I11" s="27">
        <v>31200</v>
      </c>
      <c r="J11" s="27">
        <v>32700</v>
      </c>
      <c r="K11" s="1"/>
      <c r="L11" s="1"/>
      <c r="M11" s="1"/>
      <c r="N11" s="1"/>
    </row>
    <row r="12" spans="1:14" ht="41.25" customHeight="1" x14ac:dyDescent="0.3">
      <c r="A12" s="309" t="s">
        <v>51</v>
      </c>
      <c r="B12" s="309" t="s">
        <v>52</v>
      </c>
      <c r="C12" s="309" t="s">
        <v>1</v>
      </c>
      <c r="D12" s="309" t="s">
        <v>53</v>
      </c>
      <c r="E12" s="311" t="s">
        <v>674</v>
      </c>
      <c r="F12" s="311" t="s">
        <v>679</v>
      </c>
      <c r="G12" s="309" t="s">
        <v>675</v>
      </c>
      <c r="I12" s="243">
        <v>4.54</v>
      </c>
      <c r="J12" s="1"/>
      <c r="K12" s="1"/>
      <c r="L12" s="1"/>
      <c r="M12" s="1"/>
      <c r="N12" s="1"/>
    </row>
    <row r="13" spans="1:14" ht="63.75" customHeight="1" thickBot="1" x14ac:dyDescent="0.3">
      <c r="A13" s="310"/>
      <c r="B13" s="310"/>
      <c r="C13" s="310"/>
      <c r="D13" s="310"/>
      <c r="E13" s="312"/>
      <c r="F13" s="312"/>
      <c r="G13" s="310"/>
      <c r="H13" s="217"/>
    </row>
    <row r="14" spans="1:14" ht="15.75" x14ac:dyDescent="0.25">
      <c r="A14" s="133">
        <v>1</v>
      </c>
      <c r="B14" s="128">
        <v>2</v>
      </c>
      <c r="C14" s="128">
        <v>3</v>
      </c>
      <c r="D14" s="128">
        <v>4</v>
      </c>
      <c r="E14" s="128">
        <v>5</v>
      </c>
      <c r="F14" s="130">
        <v>6</v>
      </c>
      <c r="G14" s="25">
        <v>7</v>
      </c>
    </row>
    <row r="15" spans="1:14" ht="15.75" x14ac:dyDescent="0.25">
      <c r="A15" s="305" t="s">
        <v>705</v>
      </c>
      <c r="B15" s="306"/>
      <c r="C15" s="306"/>
      <c r="D15" s="306"/>
      <c r="E15" s="306"/>
      <c r="F15" s="306"/>
      <c r="G15" s="307"/>
    </row>
    <row r="16" spans="1:14" ht="36.75" customHeight="1" thickBot="1" x14ac:dyDescent="0.3">
      <c r="A16" s="317" t="s">
        <v>698</v>
      </c>
      <c r="B16" s="318"/>
      <c r="C16" s="143" t="s">
        <v>46</v>
      </c>
      <c r="D16" s="144"/>
      <c r="E16" s="218">
        <v>1</v>
      </c>
      <c r="F16" s="205">
        <v>5.28</v>
      </c>
      <c r="G16" s="30">
        <f>E16*F16</f>
        <v>5.28</v>
      </c>
    </row>
    <row r="17" spans="1:9" ht="33.75" customHeight="1" thickBot="1" x14ac:dyDescent="0.3">
      <c r="A17" s="313" t="s">
        <v>699</v>
      </c>
      <c r="B17" s="314"/>
      <c r="C17" s="129" t="s">
        <v>46</v>
      </c>
      <c r="D17" s="12"/>
      <c r="E17" s="151">
        <v>1</v>
      </c>
      <c r="F17" s="239">
        <v>5.28</v>
      </c>
      <c r="G17" s="30">
        <f>E17*F17</f>
        <v>5.28</v>
      </c>
    </row>
    <row r="18" spans="1:9" ht="46.5" customHeight="1" thickBot="1" x14ac:dyDescent="0.35">
      <c r="A18" s="313" t="s">
        <v>733</v>
      </c>
      <c r="B18" s="314"/>
      <c r="C18" s="129" t="s">
        <v>46</v>
      </c>
      <c r="D18" s="12"/>
      <c r="E18" s="151">
        <v>1</v>
      </c>
      <c r="F18" s="239">
        <v>5.28</v>
      </c>
      <c r="G18" s="266">
        <v>7.98</v>
      </c>
      <c r="H18" s="150" t="s">
        <v>47</v>
      </c>
    </row>
    <row r="19" spans="1:9" ht="24" customHeight="1" thickBot="1" x14ac:dyDescent="0.35">
      <c r="A19" s="313" t="s">
        <v>700</v>
      </c>
      <c r="B19" s="314"/>
      <c r="C19" s="129" t="s">
        <v>46</v>
      </c>
      <c r="D19" s="12"/>
      <c r="E19" s="151">
        <v>1</v>
      </c>
      <c r="F19" s="239">
        <v>5.28</v>
      </c>
      <c r="G19" s="266">
        <v>13.15</v>
      </c>
      <c r="H19" s="150" t="s">
        <v>47</v>
      </c>
    </row>
    <row r="20" spans="1:9" ht="24.75" customHeight="1" thickBot="1" x14ac:dyDescent="0.35">
      <c r="A20" s="315" t="s">
        <v>701</v>
      </c>
      <c r="B20" s="316"/>
      <c r="C20" s="129" t="s">
        <v>46</v>
      </c>
      <c r="D20" s="12"/>
      <c r="E20" s="151">
        <v>1</v>
      </c>
      <c r="F20" s="239">
        <v>5.28</v>
      </c>
      <c r="G20" s="266">
        <v>9.19</v>
      </c>
      <c r="H20" s="150" t="s">
        <v>47</v>
      </c>
    </row>
    <row r="21" spans="1:9" ht="34.5" customHeight="1" thickBot="1" x14ac:dyDescent="0.35">
      <c r="A21" s="302" t="s">
        <v>702</v>
      </c>
      <c r="B21" s="302"/>
      <c r="C21" s="193" t="s">
        <v>46</v>
      </c>
      <c r="D21" s="142"/>
      <c r="E21" s="151">
        <v>1</v>
      </c>
      <c r="F21" s="239">
        <v>5.28</v>
      </c>
      <c r="G21" s="266">
        <v>9.19</v>
      </c>
      <c r="H21" s="150" t="s">
        <v>47</v>
      </c>
    </row>
    <row r="22" spans="1:9" ht="33.75" customHeight="1" thickBot="1" x14ac:dyDescent="0.35">
      <c r="A22" s="303" t="s">
        <v>703</v>
      </c>
      <c r="B22" s="304"/>
      <c r="C22" s="129" t="s">
        <v>46</v>
      </c>
      <c r="D22" s="142"/>
      <c r="E22" s="151">
        <v>1</v>
      </c>
      <c r="F22" s="239">
        <v>5.28</v>
      </c>
      <c r="G22" s="266">
        <v>9.19</v>
      </c>
      <c r="H22" s="150" t="s">
        <v>47</v>
      </c>
    </row>
    <row r="23" spans="1:9" ht="33.75" customHeight="1" thickBot="1" x14ac:dyDescent="0.35">
      <c r="A23" s="303" t="s">
        <v>731</v>
      </c>
      <c r="B23" s="304"/>
      <c r="C23" s="193" t="s">
        <v>732</v>
      </c>
      <c r="D23" s="142"/>
      <c r="E23" s="151">
        <v>0.11</v>
      </c>
      <c r="F23" s="239">
        <v>5.28</v>
      </c>
      <c r="G23" s="266">
        <v>1.04</v>
      </c>
      <c r="H23" s="150" t="s">
        <v>47</v>
      </c>
    </row>
    <row r="24" spans="1:9" ht="27.75" customHeight="1" thickBot="1" x14ac:dyDescent="0.35">
      <c r="A24" s="313" t="s">
        <v>704</v>
      </c>
      <c r="B24" s="314"/>
      <c r="C24" s="129" t="s">
        <v>40</v>
      </c>
      <c r="D24" s="14"/>
      <c r="E24" s="219">
        <v>0.3</v>
      </c>
      <c r="F24" s="239">
        <v>5.28</v>
      </c>
      <c r="G24" s="282">
        <v>2.73</v>
      </c>
      <c r="H24" s="150" t="s">
        <v>47</v>
      </c>
    </row>
    <row r="25" spans="1:9" ht="27.75" hidden="1" customHeight="1" x14ac:dyDescent="0.3">
      <c r="A25" s="290"/>
      <c r="B25" s="291"/>
      <c r="C25" s="194"/>
      <c r="D25" s="142"/>
      <c r="E25" s="210"/>
      <c r="F25" s="239"/>
      <c r="G25" s="30"/>
      <c r="H25" s="150"/>
    </row>
    <row r="26" spans="1:9" ht="22.5" customHeight="1" x14ac:dyDescent="0.25">
      <c r="A26" s="328" t="s">
        <v>706</v>
      </c>
      <c r="B26" s="328"/>
      <c r="C26" s="328"/>
      <c r="D26" s="328"/>
      <c r="E26" s="328"/>
      <c r="F26" s="328"/>
      <c r="G26" s="328"/>
    </row>
    <row r="27" spans="1:9" ht="72.75" customHeight="1" thickBot="1" x14ac:dyDescent="0.3">
      <c r="A27" s="303" t="s">
        <v>719</v>
      </c>
      <c r="B27" s="304"/>
      <c r="C27" s="129" t="s">
        <v>720</v>
      </c>
      <c r="D27" s="12"/>
      <c r="E27" s="152">
        <v>2.4</v>
      </c>
      <c r="F27" s="239">
        <v>5.28</v>
      </c>
      <c r="G27" s="146">
        <f>E27*F27</f>
        <v>12.672000000000001</v>
      </c>
    </row>
    <row r="28" spans="1:9" ht="41.25" customHeight="1" thickBot="1" x14ac:dyDescent="0.3">
      <c r="A28" s="313" t="s">
        <v>721</v>
      </c>
      <c r="B28" s="314"/>
      <c r="C28" s="138" t="s">
        <v>720</v>
      </c>
      <c r="D28" s="12"/>
      <c r="E28" s="152">
        <v>2.5</v>
      </c>
      <c r="F28" s="239">
        <v>5.28</v>
      </c>
      <c r="G28" s="191">
        <f t="shared" ref="G28:G30" si="0">E28*F28</f>
        <v>13.200000000000001</v>
      </c>
    </row>
    <row r="29" spans="1:9" ht="62.25" customHeight="1" thickBot="1" x14ac:dyDescent="0.3">
      <c r="A29" s="319" t="s">
        <v>722</v>
      </c>
      <c r="B29" s="320"/>
      <c r="C29" s="138" t="s">
        <v>720</v>
      </c>
      <c r="D29" s="145"/>
      <c r="E29" s="153">
        <v>5.0999999999999996</v>
      </c>
      <c r="F29" s="239">
        <v>5.28</v>
      </c>
      <c r="G29" s="191">
        <f t="shared" si="0"/>
        <v>26.928000000000001</v>
      </c>
    </row>
    <row r="30" spans="1:9" ht="57.75" customHeight="1" thickBot="1" x14ac:dyDescent="0.3">
      <c r="A30" s="319" t="s">
        <v>723</v>
      </c>
      <c r="B30" s="320"/>
      <c r="C30" s="138" t="s">
        <v>720</v>
      </c>
      <c r="D30" s="12"/>
      <c r="E30" s="152">
        <v>12.4</v>
      </c>
      <c r="F30" s="239">
        <v>5.28</v>
      </c>
      <c r="G30" s="191">
        <f t="shared" si="0"/>
        <v>65.472000000000008</v>
      </c>
      <c r="I30" s="107"/>
    </row>
    <row r="31" spans="1:9" ht="15.75" customHeight="1" x14ac:dyDescent="0.25">
      <c r="A31" s="331" t="s">
        <v>724</v>
      </c>
      <c r="B31" s="316"/>
      <c r="C31" s="336" t="s">
        <v>44</v>
      </c>
      <c r="D31" s="334"/>
      <c r="E31" s="336">
        <v>2.5499999999999998</v>
      </c>
      <c r="F31" s="283">
        <v>5.28</v>
      </c>
      <c r="G31" s="338">
        <f>E31*F31</f>
        <v>13.464</v>
      </c>
    </row>
    <row r="32" spans="1:9" ht="15" customHeight="1" x14ac:dyDescent="0.25">
      <c r="A32" s="332"/>
      <c r="B32" s="333"/>
      <c r="C32" s="337"/>
      <c r="D32" s="335"/>
      <c r="E32" s="337"/>
      <c r="F32" s="284"/>
      <c r="G32" s="339"/>
    </row>
    <row r="33" spans="1:11" ht="24.75" customHeight="1" x14ac:dyDescent="0.25">
      <c r="A33" s="332"/>
      <c r="B33" s="333"/>
      <c r="C33" s="337"/>
      <c r="D33" s="335"/>
      <c r="E33" s="337"/>
      <c r="F33" s="285"/>
      <c r="G33" s="339"/>
      <c r="I33" s="155"/>
      <c r="J33" s="155"/>
      <c r="K33" s="155"/>
    </row>
    <row r="34" spans="1:11" ht="31.5" customHeight="1" x14ac:dyDescent="0.25">
      <c r="A34" s="290" t="s">
        <v>762</v>
      </c>
      <c r="B34" s="291"/>
      <c r="C34" s="210" t="s">
        <v>22</v>
      </c>
      <c r="D34" s="142"/>
      <c r="E34" s="261" t="s">
        <v>761</v>
      </c>
      <c r="F34" s="239">
        <v>5.28</v>
      </c>
      <c r="G34" s="262" t="s">
        <v>761</v>
      </c>
      <c r="I34" s="155"/>
      <c r="J34" s="155"/>
      <c r="K34" s="155"/>
    </row>
    <row r="35" spans="1:11" ht="31.5" customHeight="1" x14ac:dyDescent="0.25">
      <c r="A35" s="290" t="s">
        <v>760</v>
      </c>
      <c r="B35" s="291"/>
      <c r="C35" s="210" t="s">
        <v>22</v>
      </c>
      <c r="D35" s="142"/>
      <c r="E35" s="261" t="s">
        <v>761</v>
      </c>
      <c r="F35" s="239">
        <v>5.28</v>
      </c>
      <c r="G35" s="262" t="s">
        <v>761</v>
      </c>
      <c r="I35" s="155"/>
      <c r="J35" s="155"/>
      <c r="K35" s="155"/>
    </row>
    <row r="36" spans="1:11" ht="55.5" customHeight="1" thickBot="1" x14ac:dyDescent="0.3">
      <c r="A36" s="329" t="s">
        <v>725</v>
      </c>
      <c r="B36" s="330"/>
      <c r="C36" s="260" t="s">
        <v>43</v>
      </c>
      <c r="D36" s="14"/>
      <c r="E36" s="154">
        <v>1.9</v>
      </c>
      <c r="F36" s="239">
        <v>5.28</v>
      </c>
      <c r="G36" s="141">
        <f>E36*F36</f>
        <v>10.032</v>
      </c>
      <c r="I36" s="220"/>
      <c r="J36" s="220"/>
      <c r="K36" s="220"/>
    </row>
    <row r="37" spans="1:11" ht="18.75" customHeight="1" x14ac:dyDescent="0.25">
      <c r="A37" s="328" t="s">
        <v>707</v>
      </c>
      <c r="B37" s="328"/>
      <c r="C37" s="328"/>
      <c r="D37" s="328"/>
      <c r="E37" s="328"/>
      <c r="F37" s="328"/>
      <c r="G37" s="328"/>
    </row>
    <row r="38" spans="1:11" ht="33" customHeight="1" thickBot="1" x14ac:dyDescent="0.3">
      <c r="A38" s="329" t="s">
        <v>708</v>
      </c>
      <c r="B38" s="304"/>
      <c r="C38" s="129" t="s">
        <v>46</v>
      </c>
      <c r="D38" s="12"/>
      <c r="E38" s="147">
        <v>1</v>
      </c>
      <c r="F38" s="239">
        <v>5</v>
      </c>
      <c r="G38" s="132">
        <f>E38*F38</f>
        <v>5</v>
      </c>
    </row>
    <row r="39" spans="1:11" ht="49.5" customHeight="1" thickBot="1" x14ac:dyDescent="0.3">
      <c r="A39" s="286" t="s">
        <v>709</v>
      </c>
      <c r="B39" s="287"/>
      <c r="C39" s="138" t="s">
        <v>46</v>
      </c>
      <c r="D39" s="12"/>
      <c r="E39" s="147">
        <v>1</v>
      </c>
      <c r="F39" s="239">
        <v>5.28</v>
      </c>
      <c r="G39" s="141">
        <v>0.35</v>
      </c>
      <c r="H39" s="255" t="s">
        <v>47</v>
      </c>
    </row>
    <row r="40" spans="1:11" ht="49.5" customHeight="1" thickBot="1" x14ac:dyDescent="0.3">
      <c r="A40" s="286" t="s">
        <v>734</v>
      </c>
      <c r="B40" s="287"/>
      <c r="C40" s="193" t="s">
        <v>46</v>
      </c>
      <c r="D40" s="12"/>
      <c r="E40" s="147">
        <v>1</v>
      </c>
      <c r="F40" s="239">
        <v>5.28</v>
      </c>
      <c r="G40" s="141">
        <v>0.32</v>
      </c>
      <c r="H40" s="255" t="s">
        <v>47</v>
      </c>
    </row>
    <row r="41" spans="1:11" ht="16.5" hidden="1" customHeight="1" thickBot="1" x14ac:dyDescent="0.3">
      <c r="A41" s="288" t="s">
        <v>710</v>
      </c>
      <c r="B41" s="289"/>
      <c r="C41" s="129"/>
      <c r="D41" s="12"/>
      <c r="E41" s="29"/>
      <c r="F41" s="134"/>
      <c r="G41" s="131"/>
    </row>
    <row r="42" spans="1:11" ht="25.5" hidden="1" customHeight="1" thickBot="1" x14ac:dyDescent="0.3">
      <c r="A42" s="286" t="s">
        <v>735</v>
      </c>
      <c r="B42" s="287"/>
      <c r="C42" s="129"/>
      <c r="D42" s="12"/>
      <c r="E42" s="292" t="s">
        <v>48</v>
      </c>
      <c r="F42" s="134"/>
      <c r="G42" s="222">
        <v>0.19</v>
      </c>
    </row>
    <row r="43" spans="1:11" ht="16.5" hidden="1" customHeight="1" thickBot="1" x14ac:dyDescent="0.3">
      <c r="A43" s="286" t="s">
        <v>711</v>
      </c>
      <c r="B43" s="287"/>
      <c r="C43" s="129"/>
      <c r="D43" s="12"/>
      <c r="E43" s="293"/>
      <c r="F43" s="134"/>
      <c r="G43" s="222">
        <v>0.17</v>
      </c>
    </row>
    <row r="44" spans="1:11" ht="16.5" hidden="1" customHeight="1" thickBot="1" x14ac:dyDescent="0.3">
      <c r="A44" s="286" t="s">
        <v>736</v>
      </c>
      <c r="B44" s="287"/>
      <c r="C44" s="129"/>
      <c r="D44" s="12"/>
      <c r="E44" s="293"/>
      <c r="F44" s="134"/>
      <c r="G44" s="222">
        <v>0.18</v>
      </c>
    </row>
    <row r="45" spans="1:11" ht="16.5" hidden="1" customHeight="1" thickBot="1" x14ac:dyDescent="0.3">
      <c r="A45" s="286" t="s">
        <v>712</v>
      </c>
      <c r="B45" s="287"/>
      <c r="C45" s="129"/>
      <c r="D45" s="12"/>
      <c r="E45" s="293"/>
      <c r="F45" s="134"/>
      <c r="G45" s="222">
        <v>0.16</v>
      </c>
    </row>
    <row r="46" spans="1:11" ht="17.25" hidden="1" customHeight="1" x14ac:dyDescent="0.25">
      <c r="A46" s="326" t="s">
        <v>739</v>
      </c>
      <c r="B46" s="327"/>
      <c r="C46" s="139"/>
      <c r="D46" s="14"/>
      <c r="E46" s="293"/>
      <c r="F46" s="28"/>
      <c r="G46" s="222">
        <v>0.11</v>
      </c>
    </row>
    <row r="47" spans="1:11" ht="13.5" hidden="1" customHeight="1" x14ac:dyDescent="0.25">
      <c r="A47" s="295" t="s">
        <v>740</v>
      </c>
      <c r="B47" s="295"/>
      <c r="C47" s="148"/>
      <c r="D47" s="142"/>
      <c r="E47" s="293"/>
      <c r="F47" s="140"/>
      <c r="G47" s="222">
        <v>0.1</v>
      </c>
    </row>
    <row r="48" spans="1:11" ht="13.5" hidden="1" customHeight="1" x14ac:dyDescent="0.25">
      <c r="A48" s="290" t="s">
        <v>737</v>
      </c>
      <c r="B48" s="291"/>
      <c r="C48" s="211"/>
      <c r="D48" s="142"/>
      <c r="E48" s="293"/>
      <c r="F48" s="195"/>
      <c r="G48" s="222">
        <v>0.1</v>
      </c>
    </row>
    <row r="49" spans="1:8" ht="13.5" hidden="1" customHeight="1" x14ac:dyDescent="0.25">
      <c r="A49" s="290" t="s">
        <v>738</v>
      </c>
      <c r="B49" s="291"/>
      <c r="C49" s="211"/>
      <c r="D49" s="142"/>
      <c r="E49" s="294"/>
      <c r="F49" s="195"/>
      <c r="G49" s="222">
        <v>0.09</v>
      </c>
    </row>
    <row r="50" spans="1:8" ht="20.25" customHeight="1" x14ac:dyDescent="0.25">
      <c r="A50" s="296" t="s">
        <v>713</v>
      </c>
      <c r="B50" s="297"/>
      <c r="C50" s="297"/>
      <c r="D50" s="297"/>
      <c r="E50" s="297"/>
      <c r="F50" s="297"/>
      <c r="G50" s="298"/>
    </row>
    <row r="51" spans="1:8" ht="27.75" customHeight="1" x14ac:dyDescent="0.25">
      <c r="A51" s="290" t="s">
        <v>714</v>
      </c>
      <c r="B51" s="291"/>
      <c r="C51" s="299" t="s">
        <v>715</v>
      </c>
      <c r="D51" s="142"/>
      <c r="E51" s="149"/>
      <c r="F51" s="140"/>
      <c r="G51" s="30">
        <v>2.0699999999999998</v>
      </c>
      <c r="H51" s="235" t="s">
        <v>47</v>
      </c>
    </row>
    <row r="52" spans="1:8" ht="25.5" customHeight="1" x14ac:dyDescent="0.25">
      <c r="A52" s="290" t="s">
        <v>726</v>
      </c>
      <c r="B52" s="291"/>
      <c r="C52" s="300"/>
      <c r="D52" s="142"/>
      <c r="E52" s="149"/>
      <c r="F52" s="140"/>
      <c r="G52" s="30">
        <v>1.98</v>
      </c>
      <c r="H52" s="235" t="s">
        <v>47</v>
      </c>
    </row>
    <row r="53" spans="1:8" ht="25.5" customHeight="1" x14ac:dyDescent="0.25">
      <c r="A53" s="290" t="s">
        <v>716</v>
      </c>
      <c r="B53" s="291"/>
      <c r="C53" s="300"/>
      <c r="D53" s="142"/>
      <c r="E53" s="149"/>
      <c r="F53" s="140"/>
      <c r="G53" s="30">
        <v>1.96</v>
      </c>
      <c r="H53" s="235" t="s">
        <v>47</v>
      </c>
    </row>
    <row r="54" spans="1:8" ht="24" customHeight="1" x14ac:dyDescent="0.25">
      <c r="A54" s="290" t="s">
        <v>717</v>
      </c>
      <c r="B54" s="291"/>
      <c r="C54" s="300"/>
      <c r="D54" s="142"/>
      <c r="E54" s="149"/>
      <c r="F54" s="140"/>
      <c r="G54" s="30">
        <v>1.9</v>
      </c>
      <c r="H54" s="235" t="s">
        <v>47</v>
      </c>
    </row>
    <row r="55" spans="1:8" ht="25.5" customHeight="1" x14ac:dyDescent="0.25">
      <c r="A55" s="290" t="s">
        <v>718</v>
      </c>
      <c r="B55" s="291"/>
      <c r="C55" s="301"/>
      <c r="D55" s="142"/>
      <c r="E55" s="149"/>
      <c r="F55" s="140"/>
      <c r="G55" s="30">
        <v>2.0699999999999998</v>
      </c>
      <c r="H55" s="235" t="s">
        <v>47</v>
      </c>
    </row>
    <row r="56" spans="1:8" ht="22.5" customHeight="1" x14ac:dyDescent="0.25">
      <c r="A56" s="290" t="s">
        <v>751</v>
      </c>
      <c r="B56" s="291"/>
      <c r="C56" s="137" t="s">
        <v>20</v>
      </c>
      <c r="D56" s="142"/>
      <c r="E56" s="149"/>
      <c r="F56" s="140"/>
      <c r="G56" s="30">
        <v>1.55</v>
      </c>
      <c r="H56" s="235" t="s">
        <v>47</v>
      </c>
    </row>
    <row r="59" spans="1:8" ht="15.75" x14ac:dyDescent="0.25">
      <c r="A59" s="125" t="s">
        <v>39</v>
      </c>
      <c r="B59" s="125"/>
      <c r="C59" s="125" t="s">
        <v>696</v>
      </c>
      <c r="D59" s="125"/>
      <c r="E59" s="125"/>
    </row>
    <row r="61" spans="1:8" ht="15.75" x14ac:dyDescent="0.25">
      <c r="A61" s="125"/>
      <c r="B61" s="125"/>
      <c r="C61" s="125"/>
      <c r="D61" s="125"/>
      <c r="E61" s="125"/>
    </row>
    <row r="63" spans="1:8" ht="15.75" x14ac:dyDescent="0.25">
      <c r="A63" s="125"/>
      <c r="B63" s="125"/>
      <c r="C63" s="125"/>
      <c r="D63" s="125"/>
      <c r="E63" s="125"/>
    </row>
  </sheetData>
  <mergeCells count="59">
    <mergeCell ref="I6:N6"/>
    <mergeCell ref="E3:G3"/>
    <mergeCell ref="E2:G2"/>
    <mergeCell ref="E1:G1"/>
    <mergeCell ref="A46:B46"/>
    <mergeCell ref="A26:G26"/>
    <mergeCell ref="A37:G37"/>
    <mergeCell ref="A38:B38"/>
    <mergeCell ref="A36:B36"/>
    <mergeCell ref="A31:B33"/>
    <mergeCell ref="D31:D33"/>
    <mergeCell ref="E31:E33"/>
    <mergeCell ref="G31:G33"/>
    <mergeCell ref="A28:B28"/>
    <mergeCell ref="A29:B29"/>
    <mergeCell ref="C31:C33"/>
    <mergeCell ref="A30:B30"/>
    <mergeCell ref="A22:B22"/>
    <mergeCell ref="A24:B24"/>
    <mergeCell ref="A27:B27"/>
    <mergeCell ref="A25:B25"/>
    <mergeCell ref="A21:B21"/>
    <mergeCell ref="A23:B23"/>
    <mergeCell ref="A15:G15"/>
    <mergeCell ref="A9:G9"/>
    <mergeCell ref="A12:A13"/>
    <mergeCell ref="B12:B13"/>
    <mergeCell ref="C12:C13"/>
    <mergeCell ref="D12:D13"/>
    <mergeCell ref="E12:E13"/>
    <mergeCell ref="F12:F13"/>
    <mergeCell ref="G12:G13"/>
    <mergeCell ref="A17:B17"/>
    <mergeCell ref="A18:B18"/>
    <mergeCell ref="A19:B19"/>
    <mergeCell ref="A20:B20"/>
    <mergeCell ref="A16:B16"/>
    <mergeCell ref="A56:B56"/>
    <mergeCell ref="A50:G50"/>
    <mergeCell ref="C51:C55"/>
    <mergeCell ref="A51:B51"/>
    <mergeCell ref="A52:B52"/>
    <mergeCell ref="A53:B53"/>
    <mergeCell ref="A54:B54"/>
    <mergeCell ref="A55:B55"/>
    <mergeCell ref="A44:B44"/>
    <mergeCell ref="A40:B40"/>
    <mergeCell ref="E42:E49"/>
    <mergeCell ref="A48:B48"/>
    <mergeCell ref="A49:B49"/>
    <mergeCell ref="A45:B45"/>
    <mergeCell ref="A47:B47"/>
    <mergeCell ref="F31:F33"/>
    <mergeCell ref="A39:B39"/>
    <mergeCell ref="A41:B41"/>
    <mergeCell ref="A42:B42"/>
    <mergeCell ref="A43:B43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30"/>
  <sheetViews>
    <sheetView topLeftCell="A221" workbookViewId="0">
      <selection sqref="A1:N228"/>
    </sheetView>
  </sheetViews>
  <sheetFormatPr defaultRowHeight="15" x14ac:dyDescent="0.25"/>
  <cols>
    <col min="1" max="1" width="19.85546875" customWidth="1"/>
    <col min="2" max="2" width="0.42578125" customWidth="1"/>
    <col min="3" max="4" width="9.140625" customWidth="1"/>
    <col min="5" max="5" width="9" customWidth="1"/>
    <col min="6" max="6" width="9.140625" hidden="1" customWidth="1"/>
    <col min="7" max="7" width="11.140625" customWidth="1"/>
    <col min="8" max="8" width="0.140625" customWidth="1"/>
    <col min="9" max="9" width="12.28515625" hidden="1" customWidth="1"/>
    <col min="10" max="10" width="0.140625" customWidth="1"/>
    <col min="11" max="11" width="14" customWidth="1"/>
    <col min="12" max="12" width="12.42578125" customWidth="1"/>
    <col min="13" max="13" width="9.140625" hidden="1" customWidth="1"/>
    <col min="14" max="14" width="15.85546875" customWidth="1"/>
    <col min="15" max="23" width="0" hidden="1" customWidth="1"/>
  </cols>
  <sheetData>
    <row r="1" spans="1:23" s="2" customFormat="1" ht="15.75" x14ac:dyDescent="0.25">
      <c r="G1" s="325" t="s">
        <v>693</v>
      </c>
      <c r="H1" s="325"/>
      <c r="I1" s="325"/>
      <c r="J1" s="325"/>
      <c r="K1" s="325"/>
      <c r="L1" s="325"/>
      <c r="M1" s="325"/>
      <c r="N1" s="325"/>
    </row>
    <row r="2" spans="1:23" s="2" customFormat="1" ht="15.75" x14ac:dyDescent="0.25">
      <c r="G2" s="325" t="s">
        <v>694</v>
      </c>
      <c r="H2" s="325"/>
      <c r="I2" s="325"/>
      <c r="J2" s="325"/>
      <c r="K2" s="325"/>
      <c r="L2" s="325"/>
      <c r="M2" s="325"/>
      <c r="N2" s="325"/>
    </row>
    <row r="3" spans="1:23" s="2" customFormat="1" ht="15.75" x14ac:dyDescent="0.25">
      <c r="G3" s="324" t="s">
        <v>695</v>
      </c>
      <c r="H3" s="324"/>
      <c r="I3" s="324"/>
      <c r="J3" s="324"/>
      <c r="K3" s="324"/>
      <c r="L3" s="324"/>
      <c r="M3" s="324"/>
      <c r="N3" s="324"/>
    </row>
    <row r="4" spans="1:23" s="2" customFormat="1" ht="15.75" x14ac:dyDescent="0.25">
      <c r="G4" s="233">
        <v>43709</v>
      </c>
      <c r="H4" s="125"/>
      <c r="I4" s="125"/>
      <c r="J4" s="125"/>
      <c r="K4" s="125"/>
      <c r="L4" s="125"/>
      <c r="M4" s="125"/>
      <c r="N4" s="125"/>
    </row>
    <row r="5" spans="1:23" s="2" customFormat="1" ht="15.75" x14ac:dyDescent="0.25">
      <c r="G5" s="126"/>
      <c r="H5" s="125"/>
      <c r="I5" s="125"/>
      <c r="J5" s="125"/>
      <c r="K5" s="125"/>
      <c r="L5" s="125"/>
      <c r="M5" s="125"/>
      <c r="N5" s="125"/>
    </row>
    <row r="6" spans="1:23" s="2" customFormat="1" ht="15.75" x14ac:dyDescent="0.25">
      <c r="G6" s="126"/>
      <c r="H6" s="125"/>
      <c r="I6" s="125"/>
      <c r="J6" s="125"/>
      <c r="K6" s="125"/>
      <c r="L6" s="125"/>
      <c r="M6" s="125"/>
      <c r="N6" s="125"/>
    </row>
    <row r="7" spans="1:23" ht="15.75" x14ac:dyDescent="0.25">
      <c r="A7" s="370" t="s">
        <v>50</v>
      </c>
      <c r="B7" s="370"/>
      <c r="C7" s="370"/>
    </row>
    <row r="8" spans="1:23" ht="15.75" x14ac:dyDescent="0.25">
      <c r="A8" s="4"/>
      <c r="P8" s="236" t="s">
        <v>746</v>
      </c>
      <c r="Q8" s="237"/>
      <c r="R8" s="237"/>
      <c r="S8" s="237"/>
      <c r="T8" s="237"/>
      <c r="U8" s="237"/>
      <c r="V8" s="237"/>
      <c r="W8" s="238"/>
    </row>
    <row r="9" spans="1:23" s="2" customFormat="1" ht="45.75" customHeight="1" x14ac:dyDescent="0.25">
      <c r="A9" s="440" t="s">
        <v>741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P9" s="223" t="s">
        <v>691</v>
      </c>
    </row>
    <row r="10" spans="1:23" ht="16.5" thickBot="1" x14ac:dyDescent="0.3">
      <c r="A10" s="5"/>
    </row>
    <row r="11" spans="1:23" ht="30.75" customHeight="1" x14ac:dyDescent="0.3">
      <c r="A11" s="448" t="s">
        <v>51</v>
      </c>
      <c r="B11" s="450" t="s">
        <v>52</v>
      </c>
      <c r="C11" s="451"/>
      <c r="D11" s="451"/>
      <c r="E11" s="452"/>
      <c r="F11" s="450" t="s">
        <v>1</v>
      </c>
      <c r="G11" s="451"/>
      <c r="H11" s="456" t="s">
        <v>53</v>
      </c>
      <c r="I11" s="456"/>
      <c r="J11" s="456"/>
      <c r="K11" s="456"/>
      <c r="L11" s="441" t="s">
        <v>674</v>
      </c>
      <c r="M11" s="442"/>
      <c r="N11" s="433" t="s">
        <v>675</v>
      </c>
      <c r="R11" s="108">
        <v>0.55000000000000004</v>
      </c>
    </row>
    <row r="12" spans="1:23" ht="30.75" customHeight="1" thickBot="1" x14ac:dyDescent="0.3">
      <c r="A12" s="449"/>
      <c r="B12" s="453"/>
      <c r="C12" s="454"/>
      <c r="D12" s="454"/>
      <c r="E12" s="455"/>
      <c r="F12" s="453"/>
      <c r="G12" s="454"/>
      <c r="H12" s="457"/>
      <c r="I12" s="457"/>
      <c r="J12" s="457"/>
      <c r="K12" s="457"/>
      <c r="L12" s="443"/>
      <c r="M12" s="444"/>
      <c r="N12" s="434"/>
    </row>
    <row r="13" spans="1:23" ht="16.5" thickBot="1" x14ac:dyDescent="0.3">
      <c r="A13" s="228">
        <v>1</v>
      </c>
      <c r="B13" s="355">
        <v>2</v>
      </c>
      <c r="C13" s="340"/>
      <c r="D13" s="340"/>
      <c r="E13" s="356"/>
      <c r="F13" s="355">
        <v>3</v>
      </c>
      <c r="G13" s="340"/>
      <c r="H13" s="445">
        <v>4</v>
      </c>
      <c r="I13" s="445"/>
      <c r="J13" s="445"/>
      <c r="K13" s="445"/>
      <c r="L13" s="229">
        <v>5</v>
      </c>
      <c r="M13" s="230"/>
      <c r="N13" s="231"/>
    </row>
    <row r="14" spans="1:23" ht="35.25" customHeight="1" thickBot="1" x14ac:dyDescent="0.3">
      <c r="A14" s="347" t="s">
        <v>56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</row>
    <row r="15" spans="1:23" ht="31.5" customHeight="1" thickBot="1" x14ac:dyDescent="0.3">
      <c r="A15" s="286" t="s">
        <v>57</v>
      </c>
      <c r="B15" s="439"/>
      <c r="C15" s="439"/>
      <c r="D15" s="439"/>
      <c r="E15" s="287"/>
      <c r="F15" s="398" t="s">
        <v>45</v>
      </c>
      <c r="G15" s="407"/>
      <c r="H15" s="447" t="s">
        <v>58</v>
      </c>
      <c r="I15" s="447"/>
      <c r="J15" s="447"/>
      <c r="K15" s="447"/>
      <c r="L15" s="344" t="s">
        <v>58</v>
      </c>
      <c r="N15" s="344" t="s">
        <v>742</v>
      </c>
    </row>
    <row r="16" spans="1:23" ht="21" customHeight="1" thickBot="1" x14ac:dyDescent="0.3">
      <c r="A16" s="428" t="s">
        <v>59</v>
      </c>
      <c r="B16" s="429"/>
      <c r="C16" s="429"/>
      <c r="D16" s="429"/>
      <c r="E16" s="430"/>
      <c r="F16" s="409"/>
      <c r="G16" s="446"/>
      <c r="H16" s="447"/>
      <c r="I16" s="447"/>
      <c r="J16" s="447"/>
      <c r="K16" s="447"/>
      <c r="L16" s="345"/>
      <c r="N16" s="345"/>
    </row>
    <row r="17" spans="1:14" ht="16.5" thickBot="1" x14ac:dyDescent="0.3">
      <c r="A17" s="428" t="s">
        <v>60</v>
      </c>
      <c r="B17" s="429"/>
      <c r="C17" s="429"/>
      <c r="D17" s="429"/>
      <c r="E17" s="430"/>
      <c r="F17" s="409"/>
      <c r="G17" s="446"/>
      <c r="H17" s="447"/>
      <c r="I17" s="447"/>
      <c r="J17" s="447"/>
      <c r="K17" s="447"/>
      <c r="L17" s="345"/>
      <c r="N17" s="345"/>
    </row>
    <row r="18" spans="1:14" ht="22.5" customHeight="1" thickBot="1" x14ac:dyDescent="0.3">
      <c r="A18" s="428" t="s">
        <v>61</v>
      </c>
      <c r="B18" s="429"/>
      <c r="C18" s="429"/>
      <c r="D18" s="429"/>
      <c r="E18" s="430"/>
      <c r="F18" s="393"/>
      <c r="G18" s="395"/>
      <c r="H18" s="447"/>
      <c r="I18" s="447"/>
      <c r="J18" s="447"/>
      <c r="K18" s="447"/>
      <c r="L18" s="346"/>
      <c r="N18" s="346"/>
    </row>
    <row r="19" spans="1:14" ht="16.5" thickBot="1" x14ac:dyDescent="0.3">
      <c r="A19" s="358" t="s">
        <v>62</v>
      </c>
      <c r="B19" s="359"/>
      <c r="C19" s="359"/>
      <c r="D19" s="359"/>
      <c r="E19" s="359"/>
      <c r="F19" s="359"/>
      <c r="G19" s="359"/>
      <c r="H19" s="408"/>
      <c r="I19" s="408"/>
      <c r="J19" s="408"/>
      <c r="K19" s="408"/>
      <c r="L19" s="91"/>
      <c r="N19" s="91"/>
    </row>
    <row r="20" spans="1:14" ht="93" customHeight="1" thickBot="1" x14ac:dyDescent="0.3">
      <c r="A20" s="437" t="s">
        <v>63</v>
      </c>
      <c r="B20" s="286" t="s">
        <v>64</v>
      </c>
      <c r="C20" s="439"/>
      <c r="D20" s="439"/>
      <c r="E20" s="287"/>
      <c r="F20" s="365" t="s">
        <v>65</v>
      </c>
      <c r="G20" s="341"/>
      <c r="H20" s="360" t="s">
        <v>66</v>
      </c>
      <c r="I20" s="360"/>
      <c r="J20" s="360"/>
      <c r="K20" s="360"/>
      <c r="L20" s="98">
        <v>0.28999999999999998</v>
      </c>
      <c r="N20" s="102">
        <f>L20*R11</f>
        <v>0.1595</v>
      </c>
    </row>
    <row r="21" spans="1:14" ht="39.75" customHeight="1" thickBot="1" x14ac:dyDescent="0.3">
      <c r="A21" s="438"/>
      <c r="B21" s="428" t="s">
        <v>67</v>
      </c>
      <c r="C21" s="429"/>
      <c r="D21" s="429"/>
      <c r="E21" s="430"/>
      <c r="F21" s="367"/>
      <c r="G21" s="368"/>
      <c r="H21" s="360">
        <v>24</v>
      </c>
      <c r="I21" s="360"/>
      <c r="J21" s="360"/>
      <c r="K21" s="360"/>
      <c r="L21" s="98">
        <f>H21/60</f>
        <v>0.4</v>
      </c>
      <c r="N21" s="102">
        <f>L21*0.55</f>
        <v>0.22000000000000003</v>
      </c>
    </row>
    <row r="22" spans="1:14" ht="69.75" customHeight="1" thickBot="1" x14ac:dyDescent="0.3">
      <c r="A22" s="358" t="s">
        <v>68</v>
      </c>
      <c r="B22" s="359"/>
      <c r="C22" s="359"/>
      <c r="D22" s="359"/>
      <c r="E22" s="314"/>
      <c r="F22" s="426" t="s">
        <v>69</v>
      </c>
      <c r="G22" s="427"/>
      <c r="H22" s="360" t="s">
        <v>70</v>
      </c>
      <c r="I22" s="360"/>
      <c r="J22" s="360"/>
      <c r="K22" s="360"/>
      <c r="L22" s="98">
        <v>0.48</v>
      </c>
      <c r="N22" s="102">
        <f>L22*0.55</f>
        <v>0.26400000000000001</v>
      </c>
    </row>
    <row r="23" spans="1:14" ht="67.5" customHeight="1" thickBot="1" x14ac:dyDescent="0.3">
      <c r="A23" s="358" t="s">
        <v>71</v>
      </c>
      <c r="B23" s="359"/>
      <c r="C23" s="359"/>
      <c r="D23" s="359"/>
      <c r="E23" s="314"/>
      <c r="F23" s="355" t="s">
        <v>45</v>
      </c>
      <c r="G23" s="340"/>
      <c r="H23" s="360" t="s">
        <v>72</v>
      </c>
      <c r="I23" s="360"/>
      <c r="J23" s="360"/>
      <c r="K23" s="360"/>
      <c r="L23" s="98">
        <v>0.27</v>
      </c>
      <c r="N23" s="102">
        <f>L23*0.55</f>
        <v>0.14850000000000002</v>
      </c>
    </row>
    <row r="24" spans="1:14" ht="39" customHeight="1" thickBot="1" x14ac:dyDescent="0.3">
      <c r="A24" s="358" t="s">
        <v>73</v>
      </c>
      <c r="B24" s="359"/>
      <c r="C24" s="359"/>
      <c r="D24" s="359"/>
      <c r="E24" s="314"/>
      <c r="F24" s="355" t="s">
        <v>45</v>
      </c>
      <c r="G24" s="340"/>
      <c r="H24" s="360" t="s">
        <v>74</v>
      </c>
      <c r="I24" s="360"/>
      <c r="J24" s="360"/>
      <c r="K24" s="360"/>
      <c r="L24" s="98">
        <v>0.12</v>
      </c>
      <c r="N24" s="102">
        <f>L24*0.55</f>
        <v>6.6000000000000003E-2</v>
      </c>
    </row>
    <row r="25" spans="1:14" ht="51" customHeight="1" thickBot="1" x14ac:dyDescent="0.3">
      <c r="A25" s="435" t="s">
        <v>75</v>
      </c>
      <c r="B25" s="326" t="s">
        <v>76</v>
      </c>
      <c r="C25" s="436"/>
      <c r="D25" s="436"/>
      <c r="E25" s="327"/>
      <c r="F25" s="365" t="s">
        <v>77</v>
      </c>
      <c r="G25" s="341"/>
      <c r="H25" s="360" t="s">
        <v>78</v>
      </c>
      <c r="I25" s="360"/>
      <c r="J25" s="360"/>
      <c r="K25" s="360"/>
      <c r="L25" s="99">
        <v>0.17</v>
      </c>
      <c r="N25" s="102">
        <f>L25*0.55</f>
        <v>9.3500000000000014E-2</v>
      </c>
    </row>
    <row r="26" spans="1:14" ht="66" customHeight="1" thickBot="1" x14ac:dyDescent="0.3">
      <c r="A26" s="431"/>
      <c r="B26" s="358" t="s">
        <v>79</v>
      </c>
      <c r="C26" s="359"/>
      <c r="D26" s="359"/>
      <c r="E26" s="314"/>
      <c r="F26" s="355" t="s">
        <v>80</v>
      </c>
      <c r="G26" s="340"/>
      <c r="H26" s="360" t="s">
        <v>81</v>
      </c>
      <c r="I26" s="360"/>
      <c r="J26" s="360"/>
      <c r="K26" s="360"/>
      <c r="L26" s="89" t="s">
        <v>81</v>
      </c>
      <c r="M26" s="97"/>
      <c r="N26" s="115" t="s">
        <v>742</v>
      </c>
    </row>
    <row r="27" spans="1:14" ht="51" customHeight="1" thickBot="1" x14ac:dyDescent="0.3">
      <c r="A27" s="431"/>
      <c r="B27" s="331" t="s">
        <v>82</v>
      </c>
      <c r="C27" s="380"/>
      <c r="D27" s="380"/>
      <c r="E27" s="316"/>
      <c r="F27" s="365" t="s">
        <v>77</v>
      </c>
      <c r="G27" s="341"/>
      <c r="H27" s="299">
        <v>15</v>
      </c>
      <c r="I27" s="299"/>
      <c r="J27" s="299"/>
      <c r="K27" s="299"/>
      <c r="L27" s="99">
        <v>0.25</v>
      </c>
      <c r="N27" s="102">
        <f>L27*0.55</f>
        <v>0.13750000000000001</v>
      </c>
    </row>
    <row r="28" spans="1:14" ht="16.5" customHeight="1" thickBot="1" x14ac:dyDescent="0.3">
      <c r="A28" s="350" t="s">
        <v>83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2"/>
    </row>
    <row r="29" spans="1:14" ht="35.25" customHeight="1" thickBot="1" x14ac:dyDescent="0.3">
      <c r="A29" s="431" t="s">
        <v>84</v>
      </c>
      <c r="B29" s="329" t="s">
        <v>85</v>
      </c>
      <c r="C29" s="330"/>
      <c r="D29" s="330"/>
      <c r="E29" s="304"/>
      <c r="F29" s="409" t="s">
        <v>45</v>
      </c>
      <c r="G29" s="410"/>
      <c r="H29" s="393" t="s">
        <v>86</v>
      </c>
      <c r="I29" s="395"/>
      <c r="J29" s="395"/>
      <c r="K29" s="68">
        <v>13</v>
      </c>
      <c r="L29" s="100">
        <v>0.32</v>
      </c>
      <c r="N29" s="102">
        <f t="shared" ref="N29:N34" si="0">L29*0.55</f>
        <v>0.17600000000000002</v>
      </c>
    </row>
    <row r="30" spans="1:14" ht="51.75" customHeight="1" thickBot="1" x14ac:dyDescent="0.3">
      <c r="A30" s="432"/>
      <c r="B30" s="358" t="s">
        <v>87</v>
      </c>
      <c r="C30" s="359"/>
      <c r="D30" s="359"/>
      <c r="E30" s="314"/>
      <c r="F30" s="393"/>
      <c r="G30" s="394"/>
      <c r="H30" s="377">
        <v>36</v>
      </c>
      <c r="I30" s="378"/>
      <c r="J30" s="379"/>
      <c r="K30" s="79">
        <v>14</v>
      </c>
      <c r="L30" s="98">
        <v>0.6</v>
      </c>
      <c r="N30" s="102">
        <f t="shared" si="0"/>
        <v>0.33</v>
      </c>
    </row>
    <row r="31" spans="1:14" ht="34.5" customHeight="1" thickBot="1" x14ac:dyDescent="0.3">
      <c r="A31" s="326" t="s">
        <v>88</v>
      </c>
      <c r="B31" s="327"/>
      <c r="C31" s="358" t="s">
        <v>85</v>
      </c>
      <c r="D31" s="359"/>
      <c r="E31" s="359"/>
      <c r="F31" s="314"/>
      <c r="G31" s="398" t="s">
        <v>45</v>
      </c>
      <c r="H31" s="399"/>
      <c r="I31" s="80" t="s">
        <v>89</v>
      </c>
      <c r="J31" s="377">
        <v>15</v>
      </c>
      <c r="K31" s="378"/>
      <c r="L31" s="98">
        <v>0.18</v>
      </c>
      <c r="N31" s="102">
        <f t="shared" si="0"/>
        <v>9.9000000000000005E-2</v>
      </c>
    </row>
    <row r="32" spans="1:14" ht="46.5" customHeight="1" thickBot="1" x14ac:dyDescent="0.3">
      <c r="A32" s="418"/>
      <c r="B32" s="419"/>
      <c r="C32" s="358" t="s">
        <v>87</v>
      </c>
      <c r="D32" s="359"/>
      <c r="E32" s="359"/>
      <c r="F32" s="314"/>
      <c r="G32" s="393"/>
      <c r="H32" s="394"/>
      <c r="I32" s="80" t="s">
        <v>90</v>
      </c>
      <c r="J32" s="377">
        <v>16</v>
      </c>
      <c r="K32" s="378"/>
      <c r="L32" s="98">
        <v>0.46</v>
      </c>
      <c r="N32" s="102">
        <f t="shared" si="0"/>
        <v>0.25300000000000006</v>
      </c>
    </row>
    <row r="33" spans="1:14" ht="38.25" customHeight="1" thickBot="1" x14ac:dyDescent="0.3">
      <c r="A33" s="326" t="s">
        <v>91</v>
      </c>
      <c r="B33" s="327"/>
      <c r="C33" s="358" t="s">
        <v>85</v>
      </c>
      <c r="D33" s="359"/>
      <c r="E33" s="359"/>
      <c r="F33" s="314"/>
      <c r="G33" s="398" t="s">
        <v>45</v>
      </c>
      <c r="H33" s="399"/>
      <c r="I33" s="80" t="s">
        <v>86</v>
      </c>
      <c r="J33" s="377">
        <v>17</v>
      </c>
      <c r="K33" s="378"/>
      <c r="L33" s="103">
        <v>0.32</v>
      </c>
      <c r="N33" s="102">
        <f t="shared" si="0"/>
        <v>0.17600000000000002</v>
      </c>
    </row>
    <row r="34" spans="1:14" ht="50.25" customHeight="1" thickBot="1" x14ac:dyDescent="0.3">
      <c r="A34" s="416"/>
      <c r="B34" s="417"/>
      <c r="C34" s="331" t="s">
        <v>87</v>
      </c>
      <c r="D34" s="380"/>
      <c r="E34" s="380"/>
      <c r="F34" s="316"/>
      <c r="G34" s="409"/>
      <c r="H34" s="410"/>
      <c r="I34" s="92">
        <v>36</v>
      </c>
      <c r="J34" s="398">
        <v>18</v>
      </c>
      <c r="K34" s="407"/>
      <c r="L34" s="99">
        <v>0.6</v>
      </c>
      <c r="N34" s="102">
        <f t="shared" si="0"/>
        <v>0.33</v>
      </c>
    </row>
    <row r="35" spans="1:14" ht="16.5" customHeight="1" thickBot="1" x14ac:dyDescent="0.3">
      <c r="A35" s="350" t="s">
        <v>92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3"/>
    </row>
    <row r="36" spans="1:14" ht="21.75" customHeight="1" thickBot="1" x14ac:dyDescent="0.3">
      <c r="A36" s="332" t="s">
        <v>93</v>
      </c>
      <c r="B36" s="333"/>
      <c r="C36" s="329" t="s">
        <v>94</v>
      </c>
      <c r="D36" s="330"/>
      <c r="E36" s="330"/>
      <c r="F36" s="304"/>
      <c r="G36" s="371" t="s">
        <v>95</v>
      </c>
      <c r="H36" s="373"/>
      <c r="I36" s="367">
        <v>40</v>
      </c>
      <c r="J36" s="368"/>
      <c r="K36" s="369"/>
      <c r="L36" s="100">
        <v>0.66700000000000004</v>
      </c>
      <c r="N36" s="102">
        <f>L36*0.55</f>
        <v>0.36685000000000006</v>
      </c>
    </row>
    <row r="37" spans="1:14" ht="31.5" customHeight="1" thickBot="1" x14ac:dyDescent="0.3">
      <c r="A37" s="332"/>
      <c r="B37" s="333"/>
      <c r="C37" s="358" t="s">
        <v>96</v>
      </c>
      <c r="D37" s="359"/>
      <c r="E37" s="359"/>
      <c r="F37" s="314"/>
      <c r="G37" s="371"/>
      <c r="H37" s="373"/>
      <c r="I37" s="355">
        <v>2</v>
      </c>
      <c r="J37" s="340"/>
      <c r="K37" s="356"/>
      <c r="L37" s="98">
        <v>3.3000000000000002E-2</v>
      </c>
      <c r="N37" s="102">
        <f>L37*0.55</f>
        <v>1.8150000000000003E-2</v>
      </c>
    </row>
    <row r="38" spans="1:14" ht="16.5" thickBot="1" x14ac:dyDescent="0.3">
      <c r="A38" s="332"/>
      <c r="B38" s="333"/>
      <c r="C38" s="358" t="s">
        <v>97</v>
      </c>
      <c r="D38" s="359"/>
      <c r="E38" s="359"/>
      <c r="F38" s="314"/>
      <c r="G38" s="371"/>
      <c r="H38" s="373"/>
      <c r="I38" s="355" t="s">
        <v>98</v>
      </c>
      <c r="J38" s="340"/>
      <c r="K38" s="356"/>
      <c r="L38" s="98">
        <v>0.55800000000000005</v>
      </c>
      <c r="N38" s="102">
        <f>L38*0.55</f>
        <v>0.30690000000000006</v>
      </c>
    </row>
    <row r="39" spans="1:14" ht="31.5" customHeight="1" thickBot="1" x14ac:dyDescent="0.3">
      <c r="A39" s="329"/>
      <c r="B39" s="304"/>
      <c r="C39" s="358" t="s">
        <v>99</v>
      </c>
      <c r="D39" s="359"/>
      <c r="E39" s="359"/>
      <c r="F39" s="314"/>
      <c r="G39" s="367"/>
      <c r="H39" s="369"/>
      <c r="I39" s="355" t="s">
        <v>100</v>
      </c>
      <c r="J39" s="340"/>
      <c r="K39" s="356"/>
      <c r="L39" s="98">
        <v>1.2E-2</v>
      </c>
      <c r="N39" s="102">
        <f>L39*0.55</f>
        <v>6.6000000000000008E-3</v>
      </c>
    </row>
    <row r="40" spans="1:14" ht="16.5" thickBot="1" x14ac:dyDescent="0.3">
      <c r="A40" s="358" t="s">
        <v>101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98"/>
      <c r="N40" s="102"/>
    </row>
    <row r="41" spans="1:14" ht="16.5" thickBot="1" x14ac:dyDescent="0.3">
      <c r="A41" s="331" t="s">
        <v>102</v>
      </c>
      <c r="B41" s="316"/>
      <c r="C41" s="358" t="s">
        <v>94</v>
      </c>
      <c r="D41" s="359"/>
      <c r="E41" s="359"/>
      <c r="F41" s="314"/>
      <c r="G41" s="365" t="s">
        <v>45</v>
      </c>
      <c r="H41" s="366"/>
      <c r="I41" s="355" t="s">
        <v>103</v>
      </c>
      <c r="J41" s="340"/>
      <c r="K41" s="356"/>
      <c r="L41" s="98">
        <v>0.78</v>
      </c>
      <c r="N41" s="102">
        <f t="shared" ref="N41:N52" si="1">L41*0.55</f>
        <v>0.42900000000000005</v>
      </c>
    </row>
    <row r="42" spans="1:14" ht="35.25" customHeight="1" thickBot="1" x14ac:dyDescent="0.3">
      <c r="A42" s="332"/>
      <c r="B42" s="333"/>
      <c r="C42" s="358" t="s">
        <v>96</v>
      </c>
      <c r="D42" s="359"/>
      <c r="E42" s="359"/>
      <c r="F42" s="314"/>
      <c r="G42" s="371"/>
      <c r="H42" s="373"/>
      <c r="I42" s="355">
        <v>2</v>
      </c>
      <c r="J42" s="340"/>
      <c r="K42" s="340"/>
      <c r="L42" s="98">
        <v>3.3000000000000002E-2</v>
      </c>
      <c r="N42" s="102">
        <f t="shared" si="1"/>
        <v>1.8150000000000003E-2</v>
      </c>
    </row>
    <row r="43" spans="1:14" ht="16.5" thickBot="1" x14ac:dyDescent="0.3">
      <c r="A43" s="332"/>
      <c r="B43" s="333"/>
      <c r="C43" s="358" t="s">
        <v>97</v>
      </c>
      <c r="D43" s="359"/>
      <c r="E43" s="359"/>
      <c r="F43" s="314"/>
      <c r="G43" s="371"/>
      <c r="H43" s="373"/>
      <c r="I43" s="355" t="s">
        <v>104</v>
      </c>
      <c r="J43" s="340"/>
      <c r="K43" s="340"/>
      <c r="L43" s="98">
        <v>0.67200000000000004</v>
      </c>
      <c r="N43" s="102">
        <f t="shared" si="1"/>
        <v>0.36960000000000004</v>
      </c>
    </row>
    <row r="44" spans="1:14" ht="36" customHeight="1" thickBot="1" x14ac:dyDescent="0.3">
      <c r="A44" s="329"/>
      <c r="B44" s="304"/>
      <c r="C44" s="358" t="s">
        <v>99</v>
      </c>
      <c r="D44" s="359"/>
      <c r="E44" s="359"/>
      <c r="F44" s="314"/>
      <c r="G44" s="367"/>
      <c r="H44" s="369"/>
      <c r="I44" s="355" t="s">
        <v>100</v>
      </c>
      <c r="J44" s="340"/>
      <c r="K44" s="340"/>
      <c r="L44" s="98">
        <v>1.2E-2</v>
      </c>
      <c r="N44" s="102">
        <f t="shared" si="1"/>
        <v>6.6000000000000008E-3</v>
      </c>
    </row>
    <row r="45" spans="1:14" ht="16.5" thickBot="1" x14ac:dyDescent="0.3">
      <c r="A45" s="390" t="s">
        <v>105</v>
      </c>
      <c r="B45" s="391"/>
      <c r="C45" s="391"/>
      <c r="D45" s="391"/>
      <c r="E45" s="391"/>
      <c r="F45" s="392"/>
      <c r="G45" s="424" t="s">
        <v>106</v>
      </c>
      <c r="H45" s="425"/>
      <c r="I45" s="377">
        <v>30</v>
      </c>
      <c r="J45" s="378"/>
      <c r="K45" s="378"/>
      <c r="L45" s="98">
        <v>0.5</v>
      </c>
      <c r="N45" s="102">
        <f t="shared" si="1"/>
        <v>0.27500000000000002</v>
      </c>
    </row>
    <row r="46" spans="1:14" ht="16.5" thickBot="1" x14ac:dyDescent="0.3">
      <c r="A46" s="390" t="s">
        <v>107</v>
      </c>
      <c r="B46" s="391"/>
      <c r="C46" s="391"/>
      <c r="D46" s="391"/>
      <c r="E46" s="391"/>
      <c r="F46" s="392"/>
      <c r="G46" s="377" t="s">
        <v>106</v>
      </c>
      <c r="H46" s="379"/>
      <c r="I46" s="377">
        <v>25</v>
      </c>
      <c r="J46" s="378"/>
      <c r="K46" s="378"/>
      <c r="L46" s="98">
        <v>0.41699999999999998</v>
      </c>
      <c r="N46" s="102">
        <f t="shared" si="1"/>
        <v>0.22935</v>
      </c>
    </row>
    <row r="47" spans="1:14" ht="52.5" customHeight="1" thickBot="1" x14ac:dyDescent="0.3">
      <c r="A47" s="331" t="s">
        <v>108</v>
      </c>
      <c r="B47" s="316"/>
      <c r="C47" s="331" t="s">
        <v>109</v>
      </c>
      <c r="D47" s="380"/>
      <c r="E47" s="380"/>
      <c r="F47" s="316"/>
      <c r="G47" s="365" t="s">
        <v>110</v>
      </c>
      <c r="H47" s="366"/>
      <c r="I47" s="365" t="s">
        <v>111</v>
      </c>
      <c r="J47" s="341"/>
      <c r="K47" s="366"/>
      <c r="L47" s="99">
        <v>0.222</v>
      </c>
      <c r="N47" s="102">
        <f t="shared" si="1"/>
        <v>0.12210000000000001</v>
      </c>
    </row>
    <row r="48" spans="1:14" ht="19.5" customHeight="1" thickBot="1" x14ac:dyDescent="0.3">
      <c r="A48" s="326" t="s">
        <v>112</v>
      </c>
      <c r="B48" s="327"/>
      <c r="C48" s="331" t="s">
        <v>113</v>
      </c>
      <c r="D48" s="380"/>
      <c r="E48" s="380"/>
      <c r="F48" s="316"/>
      <c r="G48" s="365" t="s">
        <v>110</v>
      </c>
      <c r="H48" s="366"/>
      <c r="I48" s="365" t="s">
        <v>74</v>
      </c>
      <c r="J48" s="341"/>
      <c r="K48" s="366"/>
      <c r="L48" s="99">
        <v>0.12</v>
      </c>
      <c r="N48" s="102">
        <f t="shared" si="1"/>
        <v>6.6000000000000003E-2</v>
      </c>
    </row>
    <row r="49" spans="1:14" ht="16.5" thickBot="1" x14ac:dyDescent="0.3">
      <c r="A49" s="416"/>
      <c r="B49" s="417"/>
      <c r="C49" s="358" t="s">
        <v>115</v>
      </c>
      <c r="D49" s="359"/>
      <c r="E49" s="359"/>
      <c r="F49" s="314"/>
      <c r="G49" s="420"/>
      <c r="H49" s="421"/>
      <c r="I49" s="355">
        <v>15</v>
      </c>
      <c r="J49" s="340"/>
      <c r="K49" s="356"/>
      <c r="L49" s="98">
        <v>0.25</v>
      </c>
      <c r="N49" s="102">
        <f t="shared" si="1"/>
        <v>0.13750000000000001</v>
      </c>
    </row>
    <row r="50" spans="1:14" ht="16.5" thickBot="1" x14ac:dyDescent="0.3">
      <c r="A50" s="416"/>
      <c r="B50" s="417"/>
      <c r="C50" s="358" t="s">
        <v>116</v>
      </c>
      <c r="D50" s="359"/>
      <c r="E50" s="359"/>
      <c r="F50" s="314"/>
      <c r="G50" s="422"/>
      <c r="H50" s="423"/>
      <c r="I50" s="355">
        <v>24</v>
      </c>
      <c r="J50" s="340"/>
      <c r="K50" s="356"/>
      <c r="L50" s="98">
        <v>0.4</v>
      </c>
      <c r="N50" s="102">
        <f t="shared" si="1"/>
        <v>0.22000000000000003</v>
      </c>
    </row>
    <row r="51" spans="1:14" ht="16.5" thickBot="1" x14ac:dyDescent="0.3">
      <c r="A51" s="416"/>
      <c r="B51" s="417"/>
      <c r="C51" s="358" t="s">
        <v>117</v>
      </c>
      <c r="D51" s="359"/>
      <c r="E51" s="359"/>
      <c r="F51" s="314"/>
      <c r="G51" s="365" t="s">
        <v>110</v>
      </c>
      <c r="H51" s="366"/>
      <c r="I51" s="355" t="s">
        <v>119</v>
      </c>
      <c r="J51" s="340"/>
      <c r="K51" s="356"/>
      <c r="L51" s="98">
        <v>0.28000000000000003</v>
      </c>
      <c r="N51" s="102">
        <f t="shared" si="1"/>
        <v>0.15400000000000003</v>
      </c>
    </row>
    <row r="52" spans="1:14" ht="24.75" customHeight="1" thickBot="1" x14ac:dyDescent="0.3">
      <c r="A52" s="418"/>
      <c r="B52" s="419"/>
      <c r="C52" s="358" t="s">
        <v>116</v>
      </c>
      <c r="D52" s="359"/>
      <c r="E52" s="359"/>
      <c r="F52" s="314"/>
      <c r="G52" s="367" t="s">
        <v>118</v>
      </c>
      <c r="H52" s="369"/>
      <c r="I52" s="355">
        <v>24</v>
      </c>
      <c r="J52" s="340"/>
      <c r="K52" s="356"/>
      <c r="L52" s="98">
        <v>0.4</v>
      </c>
      <c r="N52" s="102">
        <f t="shared" si="1"/>
        <v>0.22000000000000003</v>
      </c>
    </row>
    <row r="53" spans="1:14" ht="16.5" thickBot="1" x14ac:dyDescent="0.3">
      <c r="A53" s="358" t="s">
        <v>120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98"/>
      <c r="N53" s="102"/>
    </row>
    <row r="54" spans="1:14" ht="56.25" customHeight="1" thickBot="1" x14ac:dyDescent="0.3">
      <c r="A54" s="358" t="s">
        <v>121</v>
      </c>
      <c r="B54" s="314"/>
      <c r="C54" s="358" t="s">
        <v>109</v>
      </c>
      <c r="D54" s="359"/>
      <c r="E54" s="359"/>
      <c r="F54" s="314"/>
      <c r="G54" s="355" t="s">
        <v>122</v>
      </c>
      <c r="H54" s="356"/>
      <c r="I54" s="355">
        <v>12</v>
      </c>
      <c r="J54" s="340"/>
      <c r="K54" s="356"/>
      <c r="L54" s="98">
        <v>0.2</v>
      </c>
      <c r="N54" s="102">
        <f t="shared" ref="N54:N60" si="2">L54*0.55</f>
        <v>0.11000000000000001</v>
      </c>
    </row>
    <row r="55" spans="1:14" ht="21.75" customHeight="1" thickBot="1" x14ac:dyDescent="0.3">
      <c r="A55" s="390" t="s">
        <v>123</v>
      </c>
      <c r="B55" s="391"/>
      <c r="C55" s="391"/>
      <c r="D55" s="391"/>
      <c r="E55" s="391"/>
      <c r="F55" s="392"/>
      <c r="G55" s="355" t="s">
        <v>124</v>
      </c>
      <c r="H55" s="356"/>
      <c r="I55" s="355">
        <v>12</v>
      </c>
      <c r="J55" s="340"/>
      <c r="K55" s="356"/>
      <c r="L55" s="98">
        <v>0.2</v>
      </c>
      <c r="N55" s="102">
        <f t="shared" si="2"/>
        <v>0.11000000000000001</v>
      </c>
    </row>
    <row r="56" spans="1:14" ht="19.5" customHeight="1" thickBot="1" x14ac:dyDescent="0.3">
      <c r="A56" s="390" t="s">
        <v>125</v>
      </c>
      <c r="B56" s="391"/>
      <c r="C56" s="391"/>
      <c r="D56" s="391"/>
      <c r="E56" s="391"/>
      <c r="F56" s="392"/>
      <c r="G56" s="355" t="s">
        <v>124</v>
      </c>
      <c r="H56" s="356"/>
      <c r="I56" s="355" t="s">
        <v>126</v>
      </c>
      <c r="J56" s="340"/>
      <c r="K56" s="356"/>
      <c r="L56" s="98">
        <v>0.14000000000000001</v>
      </c>
      <c r="N56" s="102">
        <f t="shared" si="2"/>
        <v>7.7000000000000013E-2</v>
      </c>
    </row>
    <row r="57" spans="1:14" ht="21.75" customHeight="1" thickBot="1" x14ac:dyDescent="0.3">
      <c r="A57" s="331" t="s">
        <v>127</v>
      </c>
      <c r="B57" s="316"/>
      <c r="C57" s="358" t="s">
        <v>94</v>
      </c>
      <c r="D57" s="359"/>
      <c r="E57" s="359"/>
      <c r="F57" s="314"/>
      <c r="G57" s="365" t="s">
        <v>95</v>
      </c>
      <c r="H57" s="366"/>
      <c r="I57" s="355" t="s">
        <v>128</v>
      </c>
      <c r="J57" s="340"/>
      <c r="K57" s="356"/>
      <c r="L57" s="98">
        <v>0.73</v>
      </c>
      <c r="N57" s="102">
        <f t="shared" si="2"/>
        <v>0.40150000000000002</v>
      </c>
    </row>
    <row r="58" spans="1:14" ht="31.5" customHeight="1" thickBot="1" x14ac:dyDescent="0.3">
      <c r="A58" s="332"/>
      <c r="B58" s="333"/>
      <c r="C58" s="358" t="s">
        <v>96</v>
      </c>
      <c r="D58" s="359"/>
      <c r="E58" s="359"/>
      <c r="F58" s="314"/>
      <c r="G58" s="371"/>
      <c r="H58" s="373"/>
      <c r="I58" s="355">
        <v>2</v>
      </c>
      <c r="J58" s="340"/>
      <c r="K58" s="356"/>
      <c r="L58" s="98">
        <v>3.3000000000000002E-2</v>
      </c>
      <c r="N58" s="102">
        <f t="shared" si="2"/>
        <v>1.8150000000000003E-2</v>
      </c>
    </row>
    <row r="59" spans="1:14" ht="16.5" thickBot="1" x14ac:dyDescent="0.3">
      <c r="A59" s="332"/>
      <c r="B59" s="333"/>
      <c r="C59" s="358" t="s">
        <v>97</v>
      </c>
      <c r="D59" s="359"/>
      <c r="E59" s="359"/>
      <c r="F59" s="314"/>
      <c r="G59" s="371"/>
      <c r="H59" s="373"/>
      <c r="I59" s="355" t="s">
        <v>129</v>
      </c>
      <c r="J59" s="340"/>
      <c r="K59" s="356"/>
      <c r="L59" s="98">
        <v>0.622</v>
      </c>
      <c r="N59" s="102">
        <f t="shared" si="2"/>
        <v>0.34210000000000002</v>
      </c>
    </row>
    <row r="60" spans="1:14" ht="31.5" customHeight="1" thickBot="1" x14ac:dyDescent="0.3">
      <c r="A60" s="329"/>
      <c r="B60" s="304"/>
      <c r="C60" s="358" t="s">
        <v>99</v>
      </c>
      <c r="D60" s="359"/>
      <c r="E60" s="359"/>
      <c r="F60" s="314"/>
      <c r="G60" s="367"/>
      <c r="H60" s="369"/>
      <c r="I60" s="355" t="s">
        <v>100</v>
      </c>
      <c r="J60" s="340"/>
      <c r="K60" s="356"/>
      <c r="L60" s="98">
        <v>1.2E-2</v>
      </c>
      <c r="N60" s="102">
        <f t="shared" si="2"/>
        <v>6.6000000000000008E-3</v>
      </c>
    </row>
    <row r="61" spans="1:14" ht="16.5" thickBot="1" x14ac:dyDescent="0.3">
      <c r="A61" s="358" t="s">
        <v>130</v>
      </c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98"/>
      <c r="N61" s="102">
        <f t="shared" ref="N61" si="3">L61*0.5</f>
        <v>0</v>
      </c>
    </row>
    <row r="62" spans="1:14" ht="35.25" customHeight="1" thickBot="1" x14ac:dyDescent="0.3">
      <c r="A62" s="331" t="s">
        <v>131</v>
      </c>
      <c r="B62" s="380"/>
      <c r="C62" s="380"/>
      <c r="D62" s="380"/>
      <c r="E62" s="380"/>
      <c r="F62" s="316"/>
      <c r="G62" s="365" t="s">
        <v>132</v>
      </c>
      <c r="H62" s="366"/>
      <c r="I62" s="84">
        <v>12</v>
      </c>
      <c r="J62" s="365">
        <v>42</v>
      </c>
      <c r="K62" s="341"/>
      <c r="L62" s="99">
        <v>0.2</v>
      </c>
      <c r="N62" s="102">
        <f t="shared" ref="N62:N87" si="4">L62*0.55</f>
        <v>0.11000000000000001</v>
      </c>
    </row>
    <row r="63" spans="1:14" ht="16.5" thickBot="1" x14ac:dyDescent="0.3">
      <c r="A63" s="331" t="s">
        <v>133</v>
      </c>
      <c r="B63" s="316"/>
      <c r="C63" s="358" t="s">
        <v>134</v>
      </c>
      <c r="D63" s="359"/>
      <c r="E63" s="359"/>
      <c r="F63" s="314"/>
      <c r="G63" s="365" t="s">
        <v>22</v>
      </c>
      <c r="H63" s="366"/>
      <c r="I63" s="81" t="s">
        <v>135</v>
      </c>
      <c r="J63" s="355">
        <v>43</v>
      </c>
      <c r="K63" s="340"/>
      <c r="L63" s="98">
        <v>1E-3</v>
      </c>
      <c r="N63" s="102">
        <f t="shared" si="4"/>
        <v>5.5000000000000003E-4</v>
      </c>
    </row>
    <row r="64" spans="1:14" ht="16.5" thickBot="1" x14ac:dyDescent="0.3">
      <c r="A64" s="332"/>
      <c r="B64" s="333"/>
      <c r="C64" s="358" t="s">
        <v>136</v>
      </c>
      <c r="D64" s="359"/>
      <c r="E64" s="359"/>
      <c r="F64" s="314"/>
      <c r="G64" s="371"/>
      <c r="H64" s="373"/>
      <c r="I64" s="81" t="s">
        <v>137</v>
      </c>
      <c r="J64" s="355">
        <v>44</v>
      </c>
      <c r="K64" s="340"/>
      <c r="L64" s="98">
        <v>2E-3</v>
      </c>
      <c r="N64" s="102">
        <f t="shared" si="4"/>
        <v>1.1000000000000001E-3</v>
      </c>
    </row>
    <row r="65" spans="1:14" ht="16.5" thickBot="1" x14ac:dyDescent="0.3">
      <c r="A65" s="332"/>
      <c r="B65" s="333"/>
      <c r="C65" s="358" t="s">
        <v>138</v>
      </c>
      <c r="D65" s="359"/>
      <c r="E65" s="359"/>
      <c r="F65" s="314"/>
      <c r="G65" s="371"/>
      <c r="H65" s="373"/>
      <c r="I65" s="81" t="s">
        <v>139</v>
      </c>
      <c r="J65" s="355">
        <v>45</v>
      </c>
      <c r="K65" s="340"/>
      <c r="L65" s="98">
        <v>7.0000000000000007E-2</v>
      </c>
      <c r="N65" s="102">
        <f t="shared" si="4"/>
        <v>3.8500000000000006E-2</v>
      </c>
    </row>
    <row r="66" spans="1:14" ht="16.5" thickBot="1" x14ac:dyDescent="0.3">
      <c r="A66" s="329"/>
      <c r="B66" s="304"/>
      <c r="C66" s="358" t="s">
        <v>140</v>
      </c>
      <c r="D66" s="359"/>
      <c r="E66" s="359"/>
      <c r="F66" s="314"/>
      <c r="G66" s="367"/>
      <c r="H66" s="369"/>
      <c r="I66" s="81" t="s">
        <v>141</v>
      </c>
      <c r="J66" s="355">
        <v>46</v>
      </c>
      <c r="K66" s="340"/>
      <c r="L66" s="98">
        <v>0.04</v>
      </c>
      <c r="N66" s="102">
        <f t="shared" si="4"/>
        <v>2.2000000000000002E-2</v>
      </c>
    </row>
    <row r="67" spans="1:14" ht="16.5" thickBot="1" x14ac:dyDescent="0.3">
      <c r="A67" s="331" t="s">
        <v>142</v>
      </c>
      <c r="B67" s="316"/>
      <c r="C67" s="358" t="s">
        <v>109</v>
      </c>
      <c r="D67" s="359"/>
      <c r="E67" s="359"/>
      <c r="F67" s="314"/>
      <c r="G67" s="365" t="s">
        <v>110</v>
      </c>
      <c r="H67" s="366"/>
      <c r="I67" s="81" t="s">
        <v>78</v>
      </c>
      <c r="J67" s="355">
        <v>47</v>
      </c>
      <c r="K67" s="340"/>
      <c r="L67" s="98">
        <v>0.17</v>
      </c>
      <c r="N67" s="102">
        <f t="shared" si="4"/>
        <v>9.3500000000000014E-2</v>
      </c>
    </row>
    <row r="68" spans="1:14" ht="31.5" customHeight="1" thickBot="1" x14ac:dyDescent="0.3">
      <c r="A68" s="329"/>
      <c r="B68" s="304"/>
      <c r="C68" s="358" t="s">
        <v>96</v>
      </c>
      <c r="D68" s="359"/>
      <c r="E68" s="359"/>
      <c r="F68" s="314"/>
      <c r="G68" s="367" t="s">
        <v>143</v>
      </c>
      <c r="H68" s="369"/>
      <c r="I68" s="81">
        <v>2</v>
      </c>
      <c r="J68" s="355">
        <v>48</v>
      </c>
      <c r="K68" s="340"/>
      <c r="L68" s="98">
        <v>3.3000000000000002E-2</v>
      </c>
      <c r="N68" s="102">
        <f t="shared" si="4"/>
        <v>1.8150000000000003E-2</v>
      </c>
    </row>
    <row r="69" spans="1:14" ht="18.75" customHeight="1" thickBot="1" x14ac:dyDescent="0.3">
      <c r="A69" s="358" t="s">
        <v>144</v>
      </c>
      <c r="B69" s="359"/>
      <c r="C69" s="359"/>
      <c r="D69" s="359"/>
      <c r="E69" s="359"/>
      <c r="F69" s="314"/>
      <c r="G69" s="355" t="s">
        <v>132</v>
      </c>
      <c r="H69" s="356"/>
      <c r="I69" s="78" t="s">
        <v>145</v>
      </c>
      <c r="J69" s="414">
        <v>49</v>
      </c>
      <c r="K69" s="415"/>
      <c r="L69" s="98">
        <v>0.06</v>
      </c>
      <c r="N69" s="102">
        <f t="shared" si="4"/>
        <v>3.3000000000000002E-2</v>
      </c>
    </row>
    <row r="70" spans="1:14" ht="26.25" customHeight="1" thickBot="1" x14ac:dyDescent="0.3">
      <c r="A70" s="331" t="s">
        <v>146</v>
      </c>
      <c r="B70" s="316"/>
      <c r="C70" s="358" t="s">
        <v>147</v>
      </c>
      <c r="D70" s="359"/>
      <c r="E70" s="359"/>
      <c r="F70" s="314"/>
      <c r="G70" s="365" t="s">
        <v>22</v>
      </c>
      <c r="H70" s="366"/>
      <c r="I70" s="81" t="s">
        <v>148</v>
      </c>
      <c r="J70" s="355">
        <v>50</v>
      </c>
      <c r="K70" s="340"/>
      <c r="L70" s="98">
        <v>7.0000000000000001E-3</v>
      </c>
      <c r="N70" s="102">
        <f t="shared" si="4"/>
        <v>3.8500000000000006E-3</v>
      </c>
    </row>
    <row r="71" spans="1:14" ht="16.5" thickBot="1" x14ac:dyDescent="0.3">
      <c r="A71" s="332"/>
      <c r="B71" s="333"/>
      <c r="C71" s="358" t="s">
        <v>149</v>
      </c>
      <c r="D71" s="359"/>
      <c r="E71" s="359"/>
      <c r="F71" s="314"/>
      <c r="G71" s="371"/>
      <c r="H71" s="373"/>
      <c r="I71" s="81" t="s">
        <v>150</v>
      </c>
      <c r="J71" s="355">
        <v>51</v>
      </c>
      <c r="K71" s="340"/>
      <c r="L71" s="98">
        <v>1.2999999999999999E-2</v>
      </c>
      <c r="N71" s="102">
        <f t="shared" si="4"/>
        <v>7.1500000000000001E-3</v>
      </c>
    </row>
    <row r="72" spans="1:14" ht="16.5" thickBot="1" x14ac:dyDescent="0.3">
      <c r="A72" s="332"/>
      <c r="B72" s="333"/>
      <c r="C72" s="358" t="s">
        <v>140</v>
      </c>
      <c r="D72" s="359"/>
      <c r="E72" s="359"/>
      <c r="F72" s="314"/>
      <c r="G72" s="367"/>
      <c r="H72" s="369"/>
      <c r="I72" s="81" t="s">
        <v>151</v>
      </c>
      <c r="J72" s="355">
        <v>52</v>
      </c>
      <c r="K72" s="340"/>
      <c r="L72" s="98">
        <v>0.03</v>
      </c>
      <c r="N72" s="102">
        <f t="shared" si="4"/>
        <v>1.6500000000000001E-2</v>
      </c>
    </row>
    <row r="73" spans="1:14" ht="23.25" customHeight="1" thickBot="1" x14ac:dyDescent="0.3">
      <c r="A73" s="329"/>
      <c r="B73" s="304"/>
      <c r="C73" s="358" t="s">
        <v>152</v>
      </c>
      <c r="D73" s="359"/>
      <c r="E73" s="359"/>
      <c r="F73" s="314"/>
      <c r="G73" s="355" t="s">
        <v>153</v>
      </c>
      <c r="H73" s="356"/>
      <c r="I73" s="221">
        <v>0.6</v>
      </c>
      <c r="J73" s="355">
        <v>53</v>
      </c>
      <c r="K73" s="340"/>
      <c r="L73" s="98">
        <v>0.01</v>
      </c>
      <c r="M73" s="41"/>
      <c r="N73" s="102">
        <f t="shared" si="4"/>
        <v>5.5000000000000005E-3</v>
      </c>
    </row>
    <row r="74" spans="1:14" ht="31.5" customHeight="1" thickBot="1" x14ac:dyDescent="0.3">
      <c r="A74" s="331" t="s">
        <v>154</v>
      </c>
      <c r="B74" s="316"/>
      <c r="C74" s="358" t="s">
        <v>113</v>
      </c>
      <c r="D74" s="359"/>
      <c r="E74" s="359"/>
      <c r="F74" s="314"/>
      <c r="G74" s="365" t="s">
        <v>153</v>
      </c>
      <c r="H74" s="366"/>
      <c r="I74" s="81" t="s">
        <v>151</v>
      </c>
      <c r="J74" s="355">
        <v>54</v>
      </c>
      <c r="K74" s="340"/>
      <c r="L74" s="98">
        <v>0.03</v>
      </c>
      <c r="N74" s="102">
        <f t="shared" si="4"/>
        <v>1.6500000000000001E-2</v>
      </c>
    </row>
    <row r="75" spans="1:14" ht="24" customHeight="1" thickBot="1" x14ac:dyDescent="0.3">
      <c r="A75" s="329"/>
      <c r="B75" s="304"/>
      <c r="C75" s="358" t="s">
        <v>155</v>
      </c>
      <c r="D75" s="359"/>
      <c r="E75" s="359"/>
      <c r="F75" s="314"/>
      <c r="G75" s="367"/>
      <c r="H75" s="369"/>
      <c r="I75" s="81" t="s">
        <v>135</v>
      </c>
      <c r="J75" s="355">
        <v>55</v>
      </c>
      <c r="K75" s="340"/>
      <c r="L75" s="98">
        <v>0.01</v>
      </c>
      <c r="N75" s="102">
        <f t="shared" si="4"/>
        <v>5.5000000000000005E-3</v>
      </c>
    </row>
    <row r="76" spans="1:14" ht="16.5" thickBot="1" x14ac:dyDescent="0.3">
      <c r="A76" s="331" t="s">
        <v>156</v>
      </c>
      <c r="B76" s="316"/>
      <c r="C76" s="358" t="s">
        <v>157</v>
      </c>
      <c r="D76" s="359"/>
      <c r="E76" s="359"/>
      <c r="F76" s="314"/>
      <c r="G76" s="365" t="s">
        <v>132</v>
      </c>
      <c r="H76" s="366"/>
      <c r="I76" s="81" t="s">
        <v>158</v>
      </c>
      <c r="J76" s="355">
        <v>56</v>
      </c>
      <c r="K76" s="340"/>
      <c r="L76" s="98">
        <v>0.08</v>
      </c>
      <c r="N76" s="102">
        <f t="shared" si="4"/>
        <v>4.4000000000000004E-2</v>
      </c>
    </row>
    <row r="77" spans="1:14" ht="16.5" thickBot="1" x14ac:dyDescent="0.3">
      <c r="A77" s="332"/>
      <c r="B77" s="333"/>
      <c r="C77" s="358" t="s">
        <v>159</v>
      </c>
      <c r="D77" s="359"/>
      <c r="E77" s="359"/>
      <c r="F77" s="314"/>
      <c r="G77" s="371"/>
      <c r="H77" s="373"/>
      <c r="I77" s="81" t="s">
        <v>89</v>
      </c>
      <c r="J77" s="355">
        <v>57</v>
      </c>
      <c r="K77" s="340"/>
      <c r="L77" s="98">
        <v>0.18</v>
      </c>
      <c r="N77" s="102">
        <f t="shared" si="4"/>
        <v>9.9000000000000005E-2</v>
      </c>
    </row>
    <row r="78" spans="1:14" ht="31.5" customHeight="1" thickBot="1" x14ac:dyDescent="0.3">
      <c r="A78" s="329"/>
      <c r="B78" s="304"/>
      <c r="C78" s="358" t="s">
        <v>160</v>
      </c>
      <c r="D78" s="359"/>
      <c r="E78" s="359"/>
      <c r="F78" s="314"/>
      <c r="G78" s="367"/>
      <c r="H78" s="369"/>
      <c r="I78" s="78">
        <v>15</v>
      </c>
      <c r="J78" s="355">
        <v>58</v>
      </c>
      <c r="K78" s="340"/>
      <c r="L78" s="98">
        <v>0.25</v>
      </c>
      <c r="N78" s="102">
        <f t="shared" si="4"/>
        <v>0.13750000000000001</v>
      </c>
    </row>
    <row r="79" spans="1:14" ht="57.75" customHeight="1" thickBot="1" x14ac:dyDescent="0.3">
      <c r="A79" s="331" t="s">
        <v>161</v>
      </c>
      <c r="B79" s="316"/>
      <c r="C79" s="412" t="s">
        <v>162</v>
      </c>
      <c r="D79" s="358" t="s">
        <v>163</v>
      </c>
      <c r="E79" s="359"/>
      <c r="F79" s="314"/>
      <c r="G79" s="365" t="s">
        <v>153</v>
      </c>
      <c r="H79" s="366"/>
      <c r="I79" s="78" t="s">
        <v>89</v>
      </c>
      <c r="J79" s="355">
        <v>59</v>
      </c>
      <c r="K79" s="340"/>
      <c r="L79" s="98">
        <v>0.18</v>
      </c>
      <c r="N79" s="102">
        <f t="shared" si="4"/>
        <v>9.9000000000000005E-2</v>
      </c>
    </row>
    <row r="80" spans="1:14" ht="31.5" customHeight="1" thickBot="1" x14ac:dyDescent="0.3">
      <c r="A80" s="332"/>
      <c r="B80" s="333"/>
      <c r="C80" s="413"/>
      <c r="D80" s="358" t="s">
        <v>164</v>
      </c>
      <c r="E80" s="359"/>
      <c r="F80" s="314"/>
      <c r="G80" s="371"/>
      <c r="H80" s="373"/>
      <c r="I80" s="78">
        <v>6</v>
      </c>
      <c r="J80" s="355">
        <v>60</v>
      </c>
      <c r="K80" s="340"/>
      <c r="L80" s="98">
        <v>0.1</v>
      </c>
      <c r="N80" s="102">
        <f t="shared" si="4"/>
        <v>5.5000000000000007E-2</v>
      </c>
    </row>
    <row r="81" spans="1:14" ht="50.25" customHeight="1" thickBot="1" x14ac:dyDescent="0.3">
      <c r="A81" s="332"/>
      <c r="B81" s="333"/>
      <c r="C81" s="412" t="s">
        <v>165</v>
      </c>
      <c r="D81" s="358" t="s">
        <v>163</v>
      </c>
      <c r="E81" s="359"/>
      <c r="F81" s="314"/>
      <c r="G81" s="371"/>
      <c r="H81" s="373"/>
      <c r="I81" s="78" t="s">
        <v>166</v>
      </c>
      <c r="J81" s="355">
        <v>61</v>
      </c>
      <c r="K81" s="340"/>
      <c r="L81" s="98">
        <v>0.21</v>
      </c>
      <c r="N81" s="102">
        <f t="shared" si="4"/>
        <v>0.11550000000000001</v>
      </c>
    </row>
    <row r="82" spans="1:14" ht="54.75" customHeight="1" thickBot="1" x14ac:dyDescent="0.3">
      <c r="A82" s="332"/>
      <c r="B82" s="333"/>
      <c r="C82" s="413"/>
      <c r="D82" s="358" t="s">
        <v>164</v>
      </c>
      <c r="E82" s="359"/>
      <c r="F82" s="314"/>
      <c r="G82" s="371"/>
      <c r="H82" s="373"/>
      <c r="I82" s="78" t="s">
        <v>167</v>
      </c>
      <c r="J82" s="355">
        <v>62</v>
      </c>
      <c r="K82" s="340"/>
      <c r="L82" s="98">
        <v>0.13</v>
      </c>
      <c r="N82" s="102">
        <f t="shared" si="4"/>
        <v>7.1500000000000008E-2</v>
      </c>
    </row>
    <row r="83" spans="1:14" ht="72.75" customHeight="1" thickBot="1" x14ac:dyDescent="0.3">
      <c r="A83" s="332"/>
      <c r="B83" s="333"/>
      <c r="C83" s="412" t="s">
        <v>168</v>
      </c>
      <c r="D83" s="358" t="s">
        <v>163</v>
      </c>
      <c r="E83" s="359"/>
      <c r="F83" s="314"/>
      <c r="G83" s="371"/>
      <c r="H83" s="373"/>
      <c r="I83" s="78" t="s">
        <v>169</v>
      </c>
      <c r="J83" s="355">
        <v>63</v>
      </c>
      <c r="K83" s="340"/>
      <c r="L83" s="98">
        <v>0.23</v>
      </c>
      <c r="N83" s="102">
        <f t="shared" si="4"/>
        <v>0.12650000000000003</v>
      </c>
    </row>
    <row r="84" spans="1:14" ht="49.5" customHeight="1" thickBot="1" x14ac:dyDescent="0.3">
      <c r="A84" s="332"/>
      <c r="B84" s="333"/>
      <c r="C84" s="413"/>
      <c r="D84" s="358" t="s">
        <v>164</v>
      </c>
      <c r="E84" s="359"/>
      <c r="F84" s="314"/>
      <c r="G84" s="371"/>
      <c r="H84" s="373"/>
      <c r="I84" s="78">
        <v>9</v>
      </c>
      <c r="J84" s="355">
        <v>64</v>
      </c>
      <c r="K84" s="340"/>
      <c r="L84" s="98">
        <v>0.15</v>
      </c>
      <c r="N84" s="102">
        <f t="shared" si="4"/>
        <v>8.2500000000000004E-2</v>
      </c>
    </row>
    <row r="85" spans="1:14" ht="93.75" customHeight="1" thickBot="1" x14ac:dyDescent="0.3">
      <c r="A85" s="332"/>
      <c r="B85" s="333"/>
      <c r="C85" s="412" t="s">
        <v>170</v>
      </c>
      <c r="D85" s="358" t="s">
        <v>163</v>
      </c>
      <c r="E85" s="359"/>
      <c r="F85" s="314"/>
      <c r="G85" s="371"/>
      <c r="H85" s="373"/>
      <c r="I85" s="78">
        <v>18</v>
      </c>
      <c r="J85" s="355">
        <v>65</v>
      </c>
      <c r="K85" s="340"/>
      <c r="L85" s="98">
        <v>0.3</v>
      </c>
      <c r="N85" s="102">
        <f t="shared" si="4"/>
        <v>0.16500000000000001</v>
      </c>
    </row>
    <row r="86" spans="1:14" ht="31.5" customHeight="1" thickBot="1" x14ac:dyDescent="0.3">
      <c r="A86" s="329"/>
      <c r="B86" s="304"/>
      <c r="C86" s="413"/>
      <c r="D86" s="358" t="s">
        <v>164</v>
      </c>
      <c r="E86" s="359"/>
      <c r="F86" s="314"/>
      <c r="G86" s="367"/>
      <c r="H86" s="369"/>
      <c r="I86" s="78" t="s">
        <v>171</v>
      </c>
      <c r="J86" s="355">
        <v>66</v>
      </c>
      <c r="K86" s="340"/>
      <c r="L86" s="98">
        <v>0.22</v>
      </c>
      <c r="N86" s="102">
        <f t="shared" si="4"/>
        <v>0.12100000000000001</v>
      </c>
    </row>
    <row r="87" spans="1:14" ht="25.5" customHeight="1" thickBot="1" x14ac:dyDescent="0.3">
      <c r="A87" s="331" t="s">
        <v>172</v>
      </c>
      <c r="B87" s="380"/>
      <c r="C87" s="380"/>
      <c r="D87" s="380"/>
      <c r="E87" s="380"/>
      <c r="F87" s="316"/>
      <c r="G87" s="365" t="s">
        <v>173</v>
      </c>
      <c r="H87" s="366"/>
      <c r="I87" s="365">
        <v>6</v>
      </c>
      <c r="J87" s="365">
        <v>67</v>
      </c>
      <c r="K87" s="341"/>
      <c r="L87" s="99">
        <v>0.1</v>
      </c>
      <c r="N87" s="102">
        <f t="shared" si="4"/>
        <v>5.5000000000000007E-2</v>
      </c>
    </row>
    <row r="88" spans="1:14" ht="16.5" hidden="1" thickBot="1" x14ac:dyDescent="0.3">
      <c r="A88" s="329"/>
      <c r="B88" s="330"/>
      <c r="C88" s="330"/>
      <c r="D88" s="330"/>
      <c r="E88" s="330"/>
      <c r="F88" s="304"/>
      <c r="G88" s="367"/>
      <c r="H88" s="369"/>
      <c r="I88" s="367"/>
      <c r="J88" s="367"/>
      <c r="K88" s="368"/>
      <c r="L88" s="98"/>
      <c r="N88" s="102">
        <f t="shared" ref="N88" si="5">L88*0.5</f>
        <v>0</v>
      </c>
    </row>
    <row r="89" spans="1:14" ht="16.5" thickBot="1" x14ac:dyDescent="0.3">
      <c r="A89" s="331" t="s">
        <v>174</v>
      </c>
      <c r="B89" s="316"/>
      <c r="C89" s="358" t="s">
        <v>175</v>
      </c>
      <c r="D89" s="359"/>
      <c r="E89" s="359"/>
      <c r="F89" s="314"/>
      <c r="G89" s="365" t="s">
        <v>132</v>
      </c>
      <c r="H89" s="366"/>
      <c r="I89" s="78" t="s">
        <v>176</v>
      </c>
      <c r="J89" s="355">
        <v>68</v>
      </c>
      <c r="K89" s="340"/>
      <c r="L89" s="98">
        <v>0.11</v>
      </c>
      <c r="N89" s="102">
        <f t="shared" ref="N89:N94" si="6">L89*0.55</f>
        <v>6.0500000000000005E-2</v>
      </c>
    </row>
    <row r="90" spans="1:14" ht="16.5" thickBot="1" x14ac:dyDescent="0.3">
      <c r="A90" s="332"/>
      <c r="B90" s="333"/>
      <c r="C90" s="358" t="s">
        <v>177</v>
      </c>
      <c r="D90" s="359"/>
      <c r="E90" s="359"/>
      <c r="F90" s="314"/>
      <c r="G90" s="371"/>
      <c r="H90" s="373"/>
      <c r="I90" s="78" t="s">
        <v>126</v>
      </c>
      <c r="J90" s="355">
        <v>69</v>
      </c>
      <c r="K90" s="340"/>
      <c r="L90" s="98">
        <v>0.14000000000000001</v>
      </c>
      <c r="N90" s="102">
        <f t="shared" si="6"/>
        <v>7.7000000000000013E-2</v>
      </c>
    </row>
    <row r="91" spans="1:14" ht="16.5" thickBot="1" x14ac:dyDescent="0.3">
      <c r="A91" s="332"/>
      <c r="B91" s="333"/>
      <c r="C91" s="358" t="s">
        <v>178</v>
      </c>
      <c r="D91" s="359"/>
      <c r="E91" s="359"/>
      <c r="F91" s="314"/>
      <c r="G91" s="371"/>
      <c r="H91" s="373"/>
      <c r="I91" s="78">
        <v>9</v>
      </c>
      <c r="J91" s="355">
        <v>70</v>
      </c>
      <c r="K91" s="340"/>
      <c r="L91" s="98">
        <v>0.15</v>
      </c>
      <c r="N91" s="102">
        <f t="shared" si="6"/>
        <v>8.2500000000000004E-2</v>
      </c>
    </row>
    <row r="92" spans="1:14" ht="16.5" thickBot="1" x14ac:dyDescent="0.3">
      <c r="A92" s="329"/>
      <c r="B92" s="304"/>
      <c r="C92" s="358" t="s">
        <v>179</v>
      </c>
      <c r="D92" s="359"/>
      <c r="E92" s="359"/>
      <c r="F92" s="314"/>
      <c r="G92" s="367"/>
      <c r="H92" s="369"/>
      <c r="I92" s="78">
        <v>12</v>
      </c>
      <c r="J92" s="355">
        <v>71</v>
      </c>
      <c r="K92" s="340"/>
      <c r="L92" s="98">
        <v>0.2</v>
      </c>
      <c r="N92" s="102">
        <f t="shared" si="6"/>
        <v>0.11000000000000001</v>
      </c>
    </row>
    <row r="93" spans="1:14" ht="32.25" customHeight="1" thickBot="1" x14ac:dyDescent="0.3">
      <c r="A93" s="331" t="s">
        <v>180</v>
      </c>
      <c r="B93" s="316"/>
      <c r="C93" s="358" t="s">
        <v>181</v>
      </c>
      <c r="D93" s="359"/>
      <c r="E93" s="359"/>
      <c r="F93" s="314"/>
      <c r="G93" s="365" t="s">
        <v>22</v>
      </c>
      <c r="H93" s="366"/>
      <c r="I93" s="78" t="s">
        <v>145</v>
      </c>
      <c r="J93" s="355">
        <v>72</v>
      </c>
      <c r="K93" s="340"/>
      <c r="L93" s="98">
        <v>0.06</v>
      </c>
      <c r="N93" s="102">
        <f t="shared" si="6"/>
        <v>3.3000000000000002E-2</v>
      </c>
    </row>
    <row r="94" spans="1:14" ht="52.5" customHeight="1" thickBot="1" x14ac:dyDescent="0.3">
      <c r="A94" s="332"/>
      <c r="B94" s="333"/>
      <c r="C94" s="358" t="s">
        <v>182</v>
      </c>
      <c r="D94" s="359"/>
      <c r="E94" s="359"/>
      <c r="F94" s="314"/>
      <c r="G94" s="371"/>
      <c r="H94" s="373"/>
      <c r="I94" s="78" t="s">
        <v>74</v>
      </c>
      <c r="J94" s="355">
        <v>73</v>
      </c>
      <c r="K94" s="340"/>
      <c r="L94" s="98">
        <v>0.12</v>
      </c>
      <c r="N94" s="102">
        <f t="shared" si="6"/>
        <v>6.6000000000000003E-2</v>
      </c>
    </row>
    <row r="95" spans="1:14" ht="33.75" customHeight="1" thickBot="1" x14ac:dyDescent="0.3">
      <c r="A95" s="332"/>
      <c r="B95" s="333"/>
      <c r="C95" s="358" t="s">
        <v>183</v>
      </c>
      <c r="D95" s="359"/>
      <c r="E95" s="359"/>
      <c r="F95" s="314"/>
      <c r="G95" s="371"/>
      <c r="H95" s="373"/>
      <c r="I95" s="78" t="s">
        <v>167</v>
      </c>
      <c r="J95" s="355">
        <v>74</v>
      </c>
      <c r="K95" s="340"/>
      <c r="L95" s="98">
        <v>0.13</v>
      </c>
      <c r="N95" s="102">
        <f t="shared" ref="N95:N135" si="7">L95*0.55</f>
        <v>7.1500000000000008E-2</v>
      </c>
    </row>
    <row r="96" spans="1:14" ht="52.5" customHeight="1" thickBot="1" x14ac:dyDescent="0.3">
      <c r="A96" s="329"/>
      <c r="B96" s="304"/>
      <c r="C96" s="358" t="s">
        <v>184</v>
      </c>
      <c r="D96" s="359"/>
      <c r="E96" s="359"/>
      <c r="F96" s="314"/>
      <c r="G96" s="367"/>
      <c r="H96" s="369"/>
      <c r="I96" s="78">
        <v>21</v>
      </c>
      <c r="J96" s="355">
        <v>75</v>
      </c>
      <c r="K96" s="340"/>
      <c r="L96" s="98">
        <v>0.35</v>
      </c>
      <c r="N96" s="102">
        <f t="shared" si="7"/>
        <v>0.1925</v>
      </c>
    </row>
    <row r="97" spans="1:14" ht="32.25" customHeight="1" thickBot="1" x14ac:dyDescent="0.3">
      <c r="A97" s="331" t="s">
        <v>185</v>
      </c>
      <c r="B97" s="316"/>
      <c r="C97" s="358" t="s">
        <v>186</v>
      </c>
      <c r="D97" s="359"/>
      <c r="E97" s="359"/>
      <c r="F97" s="314"/>
      <c r="G97" s="365" t="s">
        <v>187</v>
      </c>
      <c r="H97" s="366"/>
      <c r="I97" s="78">
        <v>15</v>
      </c>
      <c r="J97" s="355">
        <v>76</v>
      </c>
      <c r="K97" s="340"/>
      <c r="L97" s="98">
        <v>0.25</v>
      </c>
      <c r="N97" s="102">
        <f t="shared" si="7"/>
        <v>0.13750000000000001</v>
      </c>
    </row>
    <row r="98" spans="1:14" ht="47.25" customHeight="1" thickBot="1" x14ac:dyDescent="0.3">
      <c r="A98" s="329"/>
      <c r="B98" s="304"/>
      <c r="C98" s="358" t="s">
        <v>188</v>
      </c>
      <c r="D98" s="359"/>
      <c r="E98" s="359"/>
      <c r="F98" s="314"/>
      <c r="G98" s="367"/>
      <c r="H98" s="369"/>
      <c r="I98" s="78">
        <v>21</v>
      </c>
      <c r="J98" s="355">
        <v>77</v>
      </c>
      <c r="K98" s="340"/>
      <c r="L98" s="98">
        <v>0.35</v>
      </c>
      <c r="N98" s="102">
        <f t="shared" si="7"/>
        <v>0.1925</v>
      </c>
    </row>
    <row r="99" spans="1:14" ht="53.25" customHeight="1" thickBot="1" x14ac:dyDescent="0.3">
      <c r="A99" s="331" t="s">
        <v>189</v>
      </c>
      <c r="B99" s="316"/>
      <c r="C99" s="358" t="s">
        <v>94</v>
      </c>
      <c r="D99" s="359"/>
      <c r="E99" s="359"/>
      <c r="F99" s="314"/>
      <c r="G99" s="365" t="s">
        <v>45</v>
      </c>
      <c r="H99" s="366"/>
      <c r="I99" s="78" t="s">
        <v>190</v>
      </c>
      <c r="J99" s="355">
        <v>78</v>
      </c>
      <c r="K99" s="340"/>
      <c r="L99" s="98">
        <v>0.61</v>
      </c>
      <c r="N99" s="102">
        <f t="shared" si="7"/>
        <v>0.33550000000000002</v>
      </c>
    </row>
    <row r="100" spans="1:14" ht="31.5" customHeight="1" thickBot="1" x14ac:dyDescent="0.3">
      <c r="A100" s="332"/>
      <c r="B100" s="333"/>
      <c r="C100" s="358" t="s">
        <v>96</v>
      </c>
      <c r="D100" s="359"/>
      <c r="E100" s="359"/>
      <c r="F100" s="314"/>
      <c r="G100" s="371"/>
      <c r="H100" s="373"/>
      <c r="I100" s="78">
        <v>2</v>
      </c>
      <c r="J100" s="355">
        <v>79</v>
      </c>
      <c r="K100" s="340"/>
      <c r="L100" s="98">
        <v>3.3000000000000002E-2</v>
      </c>
      <c r="N100" s="102">
        <f t="shared" si="7"/>
        <v>1.8150000000000003E-2</v>
      </c>
    </row>
    <row r="101" spans="1:14" ht="24" customHeight="1" thickBot="1" x14ac:dyDescent="0.3">
      <c r="A101" s="332"/>
      <c r="B101" s="333"/>
      <c r="C101" s="358" t="s">
        <v>97</v>
      </c>
      <c r="D101" s="359"/>
      <c r="E101" s="359"/>
      <c r="F101" s="314"/>
      <c r="G101" s="371"/>
      <c r="H101" s="373"/>
      <c r="I101" s="78" t="s">
        <v>191</v>
      </c>
      <c r="J101" s="355">
        <v>80</v>
      </c>
      <c r="K101" s="340"/>
      <c r="L101" s="98">
        <v>0.502</v>
      </c>
      <c r="N101" s="102">
        <f t="shared" si="7"/>
        <v>0.27610000000000001</v>
      </c>
    </row>
    <row r="102" spans="1:14" ht="48.75" customHeight="1" thickBot="1" x14ac:dyDescent="0.3">
      <c r="A102" s="329"/>
      <c r="B102" s="304"/>
      <c r="C102" s="358" t="s">
        <v>99</v>
      </c>
      <c r="D102" s="359"/>
      <c r="E102" s="359"/>
      <c r="F102" s="314"/>
      <c r="G102" s="367"/>
      <c r="H102" s="369"/>
      <c r="I102" s="78" t="s">
        <v>100</v>
      </c>
      <c r="J102" s="355">
        <v>81</v>
      </c>
      <c r="K102" s="340"/>
      <c r="L102" s="98">
        <v>1.2E-2</v>
      </c>
      <c r="N102" s="102">
        <f t="shared" si="7"/>
        <v>6.6000000000000008E-3</v>
      </c>
    </row>
    <row r="103" spans="1:14" ht="28.5" customHeight="1" thickBot="1" x14ac:dyDescent="0.3">
      <c r="A103" s="331" t="s">
        <v>192</v>
      </c>
      <c r="B103" s="316"/>
      <c r="C103" s="358" t="s">
        <v>193</v>
      </c>
      <c r="D103" s="359"/>
      <c r="E103" s="359"/>
      <c r="F103" s="314"/>
      <c r="G103" s="365" t="s">
        <v>95</v>
      </c>
      <c r="H103" s="366"/>
      <c r="I103" s="78">
        <v>2</v>
      </c>
      <c r="J103" s="355">
        <v>82</v>
      </c>
      <c r="K103" s="340"/>
      <c r="L103" s="98">
        <v>3.3000000000000002E-2</v>
      </c>
      <c r="N103" s="102">
        <f t="shared" si="7"/>
        <v>1.8150000000000003E-2</v>
      </c>
    </row>
    <row r="104" spans="1:14" ht="35.25" customHeight="1" thickBot="1" x14ac:dyDescent="0.3">
      <c r="A104" s="329"/>
      <c r="B104" s="304"/>
      <c r="C104" s="358" t="s">
        <v>194</v>
      </c>
      <c r="D104" s="359"/>
      <c r="E104" s="359"/>
      <c r="F104" s="314"/>
      <c r="G104" s="367"/>
      <c r="H104" s="369"/>
      <c r="I104" s="78" t="s">
        <v>100</v>
      </c>
      <c r="J104" s="355">
        <v>83</v>
      </c>
      <c r="K104" s="340"/>
      <c r="L104" s="98">
        <v>1.2E-2</v>
      </c>
      <c r="N104" s="102">
        <f t="shared" si="7"/>
        <v>6.6000000000000008E-3</v>
      </c>
    </row>
    <row r="105" spans="1:14" ht="57" customHeight="1" thickBot="1" x14ac:dyDescent="0.3">
      <c r="A105" s="331" t="s">
        <v>195</v>
      </c>
      <c r="B105" s="316"/>
      <c r="C105" s="358" t="s">
        <v>196</v>
      </c>
      <c r="D105" s="359"/>
      <c r="E105" s="359"/>
      <c r="F105" s="314"/>
      <c r="G105" s="365" t="s">
        <v>41</v>
      </c>
      <c r="H105" s="366"/>
      <c r="I105" s="78" t="s">
        <v>197</v>
      </c>
      <c r="J105" s="355">
        <v>84</v>
      </c>
      <c r="K105" s="340"/>
      <c r="L105" s="98">
        <v>4.2000000000000003E-2</v>
      </c>
      <c r="N105" s="102">
        <f t="shared" si="7"/>
        <v>2.3100000000000002E-2</v>
      </c>
    </row>
    <row r="106" spans="1:14" ht="55.5" customHeight="1" thickBot="1" x14ac:dyDescent="0.3">
      <c r="A106" s="329"/>
      <c r="B106" s="304"/>
      <c r="C106" s="358" t="s">
        <v>198</v>
      </c>
      <c r="D106" s="359"/>
      <c r="E106" s="359"/>
      <c r="F106" s="314"/>
      <c r="G106" s="367"/>
      <c r="H106" s="369"/>
      <c r="I106" s="78" t="s">
        <v>199</v>
      </c>
      <c r="J106" s="355">
        <v>85</v>
      </c>
      <c r="K106" s="340"/>
      <c r="L106" s="98">
        <v>0.127</v>
      </c>
      <c r="N106" s="102">
        <f t="shared" si="7"/>
        <v>6.9850000000000009E-2</v>
      </c>
    </row>
    <row r="107" spans="1:14" ht="44.25" customHeight="1" thickBot="1" x14ac:dyDescent="0.3">
      <c r="A107" s="331" t="s">
        <v>745</v>
      </c>
      <c r="B107" s="316"/>
      <c r="C107" s="358" t="s">
        <v>200</v>
      </c>
      <c r="D107" s="359"/>
      <c r="E107" s="359"/>
      <c r="F107" s="314"/>
      <c r="G107" s="365" t="s">
        <v>132</v>
      </c>
      <c r="H107" s="366"/>
      <c r="I107" s="78">
        <v>3</v>
      </c>
      <c r="J107" s="355">
        <v>86</v>
      </c>
      <c r="K107" s="340"/>
      <c r="L107" s="98">
        <v>0.05</v>
      </c>
      <c r="N107" s="102">
        <f t="shared" si="7"/>
        <v>2.7500000000000004E-2</v>
      </c>
    </row>
    <row r="108" spans="1:14" ht="16.5" thickBot="1" x14ac:dyDescent="0.3">
      <c r="A108" s="332"/>
      <c r="B108" s="333"/>
      <c r="C108" s="358" t="s">
        <v>201</v>
      </c>
      <c r="D108" s="359"/>
      <c r="E108" s="359"/>
      <c r="F108" s="314"/>
      <c r="G108" s="371"/>
      <c r="H108" s="373"/>
      <c r="I108" s="78" t="s">
        <v>137</v>
      </c>
      <c r="J108" s="355">
        <v>87</v>
      </c>
      <c r="K108" s="340"/>
      <c r="L108" s="98">
        <v>0.02</v>
      </c>
      <c r="N108" s="102">
        <f t="shared" si="7"/>
        <v>1.1000000000000001E-2</v>
      </c>
    </row>
    <row r="109" spans="1:14" ht="20.25" customHeight="1" thickBot="1" x14ac:dyDescent="0.3">
      <c r="A109" s="329"/>
      <c r="B109" s="304"/>
      <c r="C109" s="358" t="s">
        <v>202</v>
      </c>
      <c r="D109" s="359"/>
      <c r="E109" s="359"/>
      <c r="F109" s="314"/>
      <c r="G109" s="367"/>
      <c r="H109" s="369"/>
      <c r="I109" s="78">
        <v>4</v>
      </c>
      <c r="J109" s="355">
        <v>88</v>
      </c>
      <c r="K109" s="340"/>
      <c r="L109" s="98">
        <v>6.7000000000000004E-2</v>
      </c>
      <c r="N109" s="102">
        <f t="shared" si="7"/>
        <v>3.6850000000000008E-2</v>
      </c>
    </row>
    <row r="110" spans="1:14" ht="31.5" customHeight="1" thickBot="1" x14ac:dyDescent="0.3">
      <c r="A110" s="358" t="s">
        <v>203</v>
      </c>
      <c r="B110" s="359"/>
      <c r="C110" s="359"/>
      <c r="D110" s="359"/>
      <c r="E110" s="359"/>
      <c r="F110" s="314"/>
      <c r="G110" s="377" t="s">
        <v>45</v>
      </c>
      <c r="H110" s="379"/>
      <c r="I110" s="80">
        <v>105</v>
      </c>
      <c r="J110" s="377">
        <v>89</v>
      </c>
      <c r="K110" s="378"/>
      <c r="L110" s="98">
        <v>1.75</v>
      </c>
      <c r="N110" s="102">
        <f t="shared" si="7"/>
        <v>0.96250000000000013</v>
      </c>
    </row>
    <row r="111" spans="1:14" ht="30" customHeight="1" thickBot="1" x14ac:dyDescent="0.3">
      <c r="A111" s="358" t="s">
        <v>204</v>
      </c>
      <c r="B111" s="359"/>
      <c r="C111" s="359"/>
      <c r="D111" s="359"/>
      <c r="E111" s="359"/>
      <c r="F111" s="314"/>
      <c r="G111" s="377" t="s">
        <v>45</v>
      </c>
      <c r="H111" s="379"/>
      <c r="I111" s="80" t="s">
        <v>205</v>
      </c>
      <c r="J111" s="377">
        <v>90</v>
      </c>
      <c r="K111" s="378"/>
      <c r="L111" s="98">
        <v>0.158</v>
      </c>
      <c r="N111" s="102">
        <f t="shared" si="7"/>
        <v>8.6900000000000005E-2</v>
      </c>
    </row>
    <row r="112" spans="1:14" ht="50.25" customHeight="1" thickBot="1" x14ac:dyDescent="0.3">
      <c r="A112" s="331" t="s">
        <v>206</v>
      </c>
      <c r="B112" s="316"/>
      <c r="C112" s="358" t="s">
        <v>207</v>
      </c>
      <c r="D112" s="359"/>
      <c r="E112" s="359"/>
      <c r="F112" s="314"/>
      <c r="G112" s="398" t="s">
        <v>45</v>
      </c>
      <c r="H112" s="399"/>
      <c r="I112" s="80">
        <v>10</v>
      </c>
      <c r="J112" s="377">
        <v>91</v>
      </c>
      <c r="K112" s="378"/>
      <c r="L112" s="98">
        <v>0.16700000000000001</v>
      </c>
      <c r="N112" s="102">
        <f t="shared" si="7"/>
        <v>9.1850000000000015E-2</v>
      </c>
    </row>
    <row r="113" spans="1:14" ht="30" customHeight="1" thickBot="1" x14ac:dyDescent="0.3">
      <c r="A113" s="329"/>
      <c r="B113" s="304"/>
      <c r="C113" s="358" t="s">
        <v>208</v>
      </c>
      <c r="D113" s="359"/>
      <c r="E113" s="359"/>
      <c r="F113" s="314"/>
      <c r="G113" s="393"/>
      <c r="H113" s="394"/>
      <c r="I113" s="80">
        <v>20</v>
      </c>
      <c r="J113" s="377">
        <v>92</v>
      </c>
      <c r="K113" s="378"/>
      <c r="L113" s="98">
        <v>0.33300000000000002</v>
      </c>
      <c r="N113" s="102">
        <f t="shared" si="7"/>
        <v>0.18315000000000003</v>
      </c>
    </row>
    <row r="114" spans="1:14" ht="31.5" customHeight="1" thickBot="1" x14ac:dyDescent="0.3">
      <c r="A114" s="358" t="s">
        <v>209</v>
      </c>
      <c r="B114" s="359"/>
      <c r="C114" s="359"/>
      <c r="D114" s="359"/>
      <c r="E114" s="359"/>
      <c r="F114" s="314"/>
      <c r="G114" s="377" t="s">
        <v>210</v>
      </c>
      <c r="H114" s="379"/>
      <c r="I114" s="80">
        <v>12</v>
      </c>
      <c r="J114" s="377">
        <v>93</v>
      </c>
      <c r="K114" s="378"/>
      <c r="L114" s="98">
        <v>0.2</v>
      </c>
      <c r="N114" s="102">
        <f t="shared" si="7"/>
        <v>0.11000000000000001</v>
      </c>
    </row>
    <row r="115" spans="1:14" ht="54.75" customHeight="1" thickBot="1" x14ac:dyDescent="0.3">
      <c r="A115" s="326" t="s">
        <v>684</v>
      </c>
      <c r="B115" s="436"/>
      <c r="C115" s="436"/>
      <c r="D115" s="436"/>
      <c r="E115" s="436"/>
      <c r="F115" s="327"/>
      <c r="G115" s="409" t="s">
        <v>211</v>
      </c>
      <c r="H115" s="410"/>
      <c r="I115" s="88">
        <v>92.5</v>
      </c>
      <c r="J115" s="409"/>
      <c r="K115" s="411"/>
      <c r="L115" s="109">
        <v>1.542</v>
      </c>
      <c r="N115" s="102">
        <f t="shared" si="7"/>
        <v>0.84810000000000008</v>
      </c>
    </row>
    <row r="116" spans="1:14" ht="34.5" customHeight="1" thickBot="1" x14ac:dyDescent="0.3">
      <c r="A116" s="331" t="s">
        <v>212</v>
      </c>
      <c r="B116" s="316"/>
      <c r="C116" s="331" t="s">
        <v>213</v>
      </c>
      <c r="D116" s="380"/>
      <c r="E116" s="380"/>
      <c r="F116" s="316"/>
      <c r="G116" s="398" t="s">
        <v>214</v>
      </c>
      <c r="H116" s="399"/>
      <c r="I116" s="86">
        <v>17</v>
      </c>
      <c r="J116" s="398">
        <v>95</v>
      </c>
      <c r="K116" s="407"/>
      <c r="L116" s="99">
        <v>0.28299999999999997</v>
      </c>
      <c r="N116" s="102">
        <f t="shared" si="7"/>
        <v>0.15565000000000001</v>
      </c>
    </row>
    <row r="117" spans="1:14" ht="44.25" customHeight="1" thickBot="1" x14ac:dyDescent="0.3">
      <c r="A117" s="329"/>
      <c r="B117" s="304"/>
      <c r="C117" s="358" t="s">
        <v>215</v>
      </c>
      <c r="D117" s="359"/>
      <c r="E117" s="359"/>
      <c r="F117" s="314"/>
      <c r="G117" s="393"/>
      <c r="H117" s="394"/>
      <c r="I117" s="80" t="s">
        <v>216</v>
      </c>
      <c r="J117" s="377">
        <v>96</v>
      </c>
      <c r="K117" s="378"/>
      <c r="L117" s="98">
        <v>0.44</v>
      </c>
      <c r="N117" s="102">
        <f t="shared" si="7"/>
        <v>0.24200000000000002</v>
      </c>
    </row>
    <row r="118" spans="1:14" ht="16.5" thickBot="1" x14ac:dyDescent="0.3">
      <c r="A118" s="358" t="s">
        <v>217</v>
      </c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98"/>
      <c r="N118" s="102">
        <f t="shared" si="7"/>
        <v>0</v>
      </c>
    </row>
    <row r="119" spans="1:14" ht="16.5" thickBot="1" x14ac:dyDescent="0.3">
      <c r="A119" s="358" t="s">
        <v>218</v>
      </c>
      <c r="B119" s="359"/>
      <c r="C119" s="359"/>
      <c r="D119" s="359"/>
      <c r="E119" s="359"/>
      <c r="F119" s="314"/>
      <c r="G119" s="377" t="s">
        <v>45</v>
      </c>
      <c r="H119" s="379"/>
      <c r="I119" s="7" t="s">
        <v>139</v>
      </c>
      <c r="J119" s="378"/>
      <c r="K119" s="378"/>
      <c r="L119" s="98">
        <v>7.0000000000000007E-2</v>
      </c>
      <c r="N119" s="102">
        <f t="shared" si="7"/>
        <v>3.8500000000000006E-2</v>
      </c>
    </row>
    <row r="120" spans="1:14" ht="31.5" customHeight="1" thickBot="1" x14ac:dyDescent="0.3">
      <c r="A120" s="331" t="s">
        <v>219</v>
      </c>
      <c r="B120" s="316"/>
      <c r="C120" s="358" t="s">
        <v>213</v>
      </c>
      <c r="D120" s="359"/>
      <c r="E120" s="359"/>
      <c r="F120" s="314"/>
      <c r="G120" s="398" t="s">
        <v>45</v>
      </c>
      <c r="H120" s="399"/>
      <c r="I120" s="7" t="s">
        <v>220</v>
      </c>
      <c r="J120" s="378"/>
      <c r="K120" s="378"/>
      <c r="L120" s="98">
        <v>1.175</v>
      </c>
      <c r="N120" s="102">
        <f t="shared" si="7"/>
        <v>0.6462500000000001</v>
      </c>
    </row>
    <row r="121" spans="1:14" ht="39" customHeight="1" thickBot="1" x14ac:dyDescent="0.3">
      <c r="A121" s="329"/>
      <c r="B121" s="304"/>
      <c r="C121" s="358" t="s">
        <v>221</v>
      </c>
      <c r="D121" s="359"/>
      <c r="E121" s="359"/>
      <c r="F121" s="314"/>
      <c r="G121" s="393"/>
      <c r="H121" s="394"/>
      <c r="I121" s="7">
        <v>54</v>
      </c>
      <c r="J121" s="378"/>
      <c r="K121" s="378"/>
      <c r="L121" s="98">
        <v>0.9</v>
      </c>
      <c r="N121" s="102">
        <f t="shared" si="7"/>
        <v>0.49500000000000005</v>
      </c>
    </row>
    <row r="122" spans="1:14" ht="61.5" customHeight="1" thickBot="1" x14ac:dyDescent="0.3">
      <c r="A122" s="331" t="s">
        <v>222</v>
      </c>
      <c r="B122" s="316"/>
      <c r="C122" s="358" t="s">
        <v>223</v>
      </c>
      <c r="D122" s="359"/>
      <c r="E122" s="359"/>
      <c r="F122" s="314"/>
      <c r="G122" s="398" t="s">
        <v>45</v>
      </c>
      <c r="H122" s="399"/>
      <c r="I122" s="7">
        <v>7</v>
      </c>
      <c r="J122" s="378"/>
      <c r="K122" s="378"/>
      <c r="L122" s="98">
        <v>0.11700000000000001</v>
      </c>
      <c r="N122" s="102">
        <f t="shared" si="7"/>
        <v>6.4350000000000004E-2</v>
      </c>
    </row>
    <row r="123" spans="1:14" ht="47.25" customHeight="1" thickBot="1" x14ac:dyDescent="0.3">
      <c r="A123" s="329"/>
      <c r="B123" s="304"/>
      <c r="C123" s="358" t="s">
        <v>224</v>
      </c>
      <c r="D123" s="359"/>
      <c r="E123" s="359"/>
      <c r="F123" s="314"/>
      <c r="G123" s="393"/>
      <c r="H123" s="394"/>
      <c r="I123" s="7">
        <v>18</v>
      </c>
      <c r="J123" s="378"/>
      <c r="K123" s="378"/>
      <c r="L123" s="98">
        <v>0.3</v>
      </c>
      <c r="N123" s="102">
        <f t="shared" si="7"/>
        <v>0.16500000000000001</v>
      </c>
    </row>
    <row r="124" spans="1:14" ht="16.5" thickBot="1" x14ac:dyDescent="0.3">
      <c r="A124" s="358" t="s">
        <v>225</v>
      </c>
      <c r="B124" s="359"/>
      <c r="C124" s="359"/>
      <c r="D124" s="359"/>
      <c r="E124" s="359"/>
      <c r="F124" s="314"/>
      <c r="G124" s="377" t="s">
        <v>45</v>
      </c>
      <c r="H124" s="379"/>
      <c r="I124" s="7">
        <v>15</v>
      </c>
      <c r="J124" s="378"/>
      <c r="K124" s="378"/>
      <c r="L124" s="98">
        <v>0.25</v>
      </c>
      <c r="N124" s="102">
        <f t="shared" si="7"/>
        <v>0.13750000000000001</v>
      </c>
    </row>
    <row r="125" spans="1:14" ht="45.75" customHeight="1" thickBot="1" x14ac:dyDescent="0.3">
      <c r="A125" s="331" t="s">
        <v>226</v>
      </c>
      <c r="B125" s="316"/>
      <c r="C125" s="358" t="s">
        <v>227</v>
      </c>
      <c r="D125" s="359"/>
      <c r="E125" s="359"/>
      <c r="F125" s="314"/>
      <c r="G125" s="398" t="s">
        <v>45</v>
      </c>
      <c r="H125" s="399"/>
      <c r="I125" s="7" t="s">
        <v>228</v>
      </c>
      <c r="J125" s="378"/>
      <c r="K125" s="378"/>
      <c r="L125" s="98">
        <v>0.09</v>
      </c>
      <c r="N125" s="102">
        <f t="shared" si="7"/>
        <v>4.9500000000000002E-2</v>
      </c>
    </row>
    <row r="126" spans="1:14" ht="16.5" thickBot="1" x14ac:dyDescent="0.3">
      <c r="A126" s="329"/>
      <c r="B126" s="304"/>
      <c r="C126" s="358" t="s">
        <v>229</v>
      </c>
      <c r="D126" s="359"/>
      <c r="E126" s="359"/>
      <c r="F126" s="314"/>
      <c r="G126" s="393"/>
      <c r="H126" s="394"/>
      <c r="I126" s="7" t="s">
        <v>171</v>
      </c>
      <c r="J126" s="378"/>
      <c r="K126" s="378"/>
      <c r="L126" s="98">
        <v>0.22</v>
      </c>
      <c r="N126" s="102">
        <f t="shared" si="7"/>
        <v>0.12100000000000001</v>
      </c>
    </row>
    <row r="127" spans="1:14" ht="16.5" thickBot="1" x14ac:dyDescent="0.3">
      <c r="A127" s="358" t="s">
        <v>230</v>
      </c>
      <c r="B127" s="359"/>
      <c r="C127" s="359"/>
      <c r="D127" s="359"/>
      <c r="E127" s="359"/>
      <c r="F127" s="314"/>
      <c r="G127" s="377" t="s">
        <v>45</v>
      </c>
      <c r="H127" s="379"/>
      <c r="I127" s="7">
        <v>20</v>
      </c>
      <c r="J127" s="378"/>
      <c r="K127" s="378"/>
      <c r="L127" s="98">
        <v>0.33300000000000002</v>
      </c>
      <c r="N127" s="102">
        <f t="shared" si="7"/>
        <v>0.18315000000000003</v>
      </c>
    </row>
    <row r="128" spans="1:14" ht="61.5" customHeight="1" thickBot="1" x14ac:dyDescent="0.3">
      <c r="A128" s="331" t="s">
        <v>231</v>
      </c>
      <c r="B128" s="316"/>
      <c r="C128" s="358" t="s">
        <v>232</v>
      </c>
      <c r="D128" s="359"/>
      <c r="E128" s="359"/>
      <c r="F128" s="314"/>
      <c r="G128" s="365" t="s">
        <v>45</v>
      </c>
      <c r="H128" s="366"/>
      <c r="I128" s="6" t="s">
        <v>233</v>
      </c>
      <c r="J128" s="340"/>
      <c r="K128" s="340"/>
      <c r="L128" s="98">
        <v>5.2999999999999999E-2</v>
      </c>
      <c r="N128" s="102">
        <f t="shared" si="7"/>
        <v>2.9150000000000002E-2</v>
      </c>
    </row>
    <row r="129" spans="1:14" ht="64.5" customHeight="1" thickBot="1" x14ac:dyDescent="0.3">
      <c r="A129" s="332"/>
      <c r="B129" s="333"/>
      <c r="C129" s="358" t="s">
        <v>234</v>
      </c>
      <c r="D129" s="359"/>
      <c r="E129" s="359"/>
      <c r="F129" s="314"/>
      <c r="G129" s="371"/>
      <c r="H129" s="373"/>
      <c r="I129" s="6" t="s">
        <v>235</v>
      </c>
      <c r="J129" s="340"/>
      <c r="K129" s="340"/>
      <c r="L129" s="98">
        <v>8.5000000000000006E-2</v>
      </c>
      <c r="N129" s="102">
        <f t="shared" si="7"/>
        <v>4.6750000000000007E-2</v>
      </c>
    </row>
    <row r="130" spans="1:14" ht="42" customHeight="1" thickBot="1" x14ac:dyDescent="0.3">
      <c r="A130" s="329"/>
      <c r="B130" s="304"/>
      <c r="C130" s="358" t="s">
        <v>236</v>
      </c>
      <c r="D130" s="359"/>
      <c r="E130" s="359"/>
      <c r="F130" s="314"/>
      <c r="G130" s="367"/>
      <c r="H130" s="369"/>
      <c r="I130" s="6" t="s">
        <v>237</v>
      </c>
      <c r="J130" s="340"/>
      <c r="K130" s="340"/>
      <c r="L130" s="98">
        <v>6.2E-2</v>
      </c>
      <c r="N130" s="102">
        <f t="shared" si="7"/>
        <v>3.4100000000000005E-2</v>
      </c>
    </row>
    <row r="131" spans="1:14" ht="51" customHeight="1" thickBot="1" x14ac:dyDescent="0.3">
      <c r="A131" s="358" t="s">
        <v>238</v>
      </c>
      <c r="B131" s="359"/>
      <c r="C131" s="359"/>
      <c r="D131" s="359"/>
      <c r="E131" s="359"/>
      <c r="F131" s="314"/>
      <c r="G131" s="377" t="s">
        <v>45</v>
      </c>
      <c r="H131" s="379"/>
      <c r="I131" s="7">
        <v>19</v>
      </c>
      <c r="J131" s="378"/>
      <c r="K131" s="378"/>
      <c r="L131" s="98">
        <v>0.317</v>
      </c>
      <c r="N131" s="102">
        <f t="shared" si="7"/>
        <v>0.17435</v>
      </c>
    </row>
    <row r="132" spans="1:14" ht="54" customHeight="1" thickBot="1" x14ac:dyDescent="0.3">
      <c r="A132" s="358" t="s">
        <v>239</v>
      </c>
      <c r="B132" s="359"/>
      <c r="C132" s="359"/>
      <c r="D132" s="359"/>
      <c r="E132" s="359"/>
      <c r="F132" s="314"/>
      <c r="G132" s="377" t="s">
        <v>240</v>
      </c>
      <c r="H132" s="379"/>
      <c r="I132" s="7" t="s">
        <v>241</v>
      </c>
      <c r="J132" s="378"/>
      <c r="K132" s="378"/>
      <c r="L132" s="98">
        <v>1.28</v>
      </c>
      <c r="N132" s="102">
        <f t="shared" si="7"/>
        <v>0.70400000000000007</v>
      </c>
    </row>
    <row r="133" spans="1:14" ht="36.75" customHeight="1" thickBot="1" x14ac:dyDescent="0.3">
      <c r="A133" s="331" t="s">
        <v>242</v>
      </c>
      <c r="B133" s="316"/>
      <c r="C133" s="358" t="s">
        <v>243</v>
      </c>
      <c r="D133" s="359"/>
      <c r="E133" s="359"/>
      <c r="F133" s="314"/>
      <c r="G133" s="398" t="s">
        <v>45</v>
      </c>
      <c r="H133" s="399"/>
      <c r="I133" s="7">
        <v>5</v>
      </c>
      <c r="J133" s="378"/>
      <c r="K133" s="378"/>
      <c r="L133" s="98">
        <v>8.3000000000000004E-2</v>
      </c>
      <c r="N133" s="102">
        <f t="shared" si="7"/>
        <v>4.5650000000000003E-2</v>
      </c>
    </row>
    <row r="134" spans="1:14" ht="64.5" customHeight="1" thickBot="1" x14ac:dyDescent="0.3">
      <c r="A134" s="332"/>
      <c r="B134" s="333"/>
      <c r="C134" s="358" t="s">
        <v>244</v>
      </c>
      <c r="D134" s="359"/>
      <c r="E134" s="359"/>
      <c r="F134" s="314"/>
      <c r="G134" s="409"/>
      <c r="H134" s="410"/>
      <c r="I134" s="7" t="s">
        <v>245</v>
      </c>
      <c r="J134" s="378"/>
      <c r="K134" s="378"/>
      <c r="L134" s="98">
        <v>0.17499999999999999</v>
      </c>
      <c r="N134" s="102">
        <f t="shared" si="7"/>
        <v>9.6250000000000002E-2</v>
      </c>
    </row>
    <row r="135" spans="1:14" ht="69.75" customHeight="1" thickBot="1" x14ac:dyDescent="0.3">
      <c r="A135" s="329"/>
      <c r="B135" s="304"/>
      <c r="C135" s="358" t="s">
        <v>246</v>
      </c>
      <c r="D135" s="359"/>
      <c r="E135" s="359"/>
      <c r="F135" s="314"/>
      <c r="G135" s="393"/>
      <c r="H135" s="394"/>
      <c r="I135" s="7">
        <v>23</v>
      </c>
      <c r="J135" s="407"/>
      <c r="K135" s="407"/>
      <c r="L135" s="98">
        <v>0.38300000000000001</v>
      </c>
      <c r="N135" s="102">
        <f t="shared" si="7"/>
        <v>0.21065000000000003</v>
      </c>
    </row>
    <row r="136" spans="1:14" ht="79.5" thickBot="1" x14ac:dyDescent="0.3">
      <c r="A136" s="358" t="s">
        <v>247</v>
      </c>
      <c r="B136" s="359"/>
      <c r="C136" s="359"/>
      <c r="D136" s="359"/>
      <c r="E136" s="359"/>
      <c r="F136" s="314"/>
      <c r="G136" s="355" t="s">
        <v>248</v>
      </c>
      <c r="H136" s="356"/>
      <c r="I136" s="226" t="s">
        <v>58</v>
      </c>
      <c r="J136" s="360"/>
      <c r="K136" s="360"/>
      <c r="L136" s="105" t="s">
        <v>58</v>
      </c>
      <c r="N136" s="116" t="s">
        <v>742</v>
      </c>
    </row>
    <row r="137" spans="1:14" ht="16.5" customHeight="1" thickBot="1" x14ac:dyDescent="0.3">
      <c r="A137" s="347" t="s">
        <v>249</v>
      </c>
      <c r="B137" s="348"/>
      <c r="C137" s="348"/>
      <c r="D137" s="348"/>
      <c r="E137" s="348"/>
      <c r="F137" s="348"/>
      <c r="G137" s="348"/>
      <c r="H137" s="348"/>
      <c r="I137" s="348"/>
      <c r="J137" s="348"/>
      <c r="K137" s="348"/>
      <c r="L137" s="348"/>
      <c r="M137" s="348"/>
      <c r="N137" s="349"/>
    </row>
    <row r="138" spans="1:14" ht="45.75" customHeight="1" thickBot="1" x14ac:dyDescent="0.3">
      <c r="A138" s="331" t="s">
        <v>250</v>
      </c>
      <c r="B138" s="316"/>
      <c r="C138" s="358" t="s">
        <v>251</v>
      </c>
      <c r="D138" s="359"/>
      <c r="E138" s="359"/>
      <c r="F138" s="314"/>
      <c r="G138" s="355" t="s">
        <v>45</v>
      </c>
      <c r="H138" s="356"/>
      <c r="I138" s="78">
        <v>24</v>
      </c>
      <c r="J138" s="355">
        <v>115</v>
      </c>
      <c r="K138" s="340"/>
      <c r="L138" s="98">
        <v>0.4</v>
      </c>
      <c r="N138" s="102">
        <f>L138*0.55</f>
        <v>0.22000000000000003</v>
      </c>
    </row>
    <row r="139" spans="1:14" ht="37.5" customHeight="1" thickBot="1" x14ac:dyDescent="0.3">
      <c r="A139" s="329"/>
      <c r="B139" s="304"/>
      <c r="C139" s="358" t="s">
        <v>221</v>
      </c>
      <c r="D139" s="359"/>
      <c r="E139" s="359"/>
      <c r="F139" s="314"/>
      <c r="G139" s="355" t="s">
        <v>45</v>
      </c>
      <c r="H139" s="356"/>
      <c r="I139" s="78" t="s">
        <v>252</v>
      </c>
      <c r="J139" s="355">
        <v>116</v>
      </c>
      <c r="K139" s="340"/>
      <c r="L139" s="98">
        <v>0.68</v>
      </c>
      <c r="N139" s="102">
        <f>L139*0.55</f>
        <v>0.37400000000000005</v>
      </c>
    </row>
    <row r="140" spans="1:14" ht="31.5" customHeight="1" thickBot="1" x14ac:dyDescent="0.3">
      <c r="A140" s="358" t="s">
        <v>253</v>
      </c>
      <c r="B140" s="359"/>
      <c r="C140" s="359"/>
      <c r="D140" s="359"/>
      <c r="E140" s="359"/>
      <c r="F140" s="314"/>
      <c r="G140" s="355" t="s">
        <v>45</v>
      </c>
      <c r="H140" s="356"/>
      <c r="I140" s="78">
        <v>12</v>
      </c>
      <c r="J140" s="355">
        <v>117</v>
      </c>
      <c r="K140" s="340"/>
      <c r="L140" s="98">
        <v>0.2</v>
      </c>
      <c r="N140" s="102">
        <f t="shared" ref="N140:N148" si="8">L140*0.55</f>
        <v>0.11000000000000001</v>
      </c>
    </row>
    <row r="141" spans="1:14" ht="62.25" customHeight="1" thickBot="1" x14ac:dyDescent="0.3">
      <c r="A141" s="331" t="s">
        <v>254</v>
      </c>
      <c r="B141" s="316"/>
      <c r="C141" s="358" t="s">
        <v>255</v>
      </c>
      <c r="D141" s="359"/>
      <c r="E141" s="359"/>
      <c r="F141" s="314"/>
      <c r="G141" s="365" t="s">
        <v>45</v>
      </c>
      <c r="H141" s="366"/>
      <c r="I141" s="78">
        <v>15</v>
      </c>
      <c r="J141" s="355">
        <v>118</v>
      </c>
      <c r="K141" s="340"/>
      <c r="L141" s="98">
        <v>0.25</v>
      </c>
      <c r="N141" s="102">
        <f t="shared" si="8"/>
        <v>0.13750000000000001</v>
      </c>
    </row>
    <row r="142" spans="1:14" ht="34.5" customHeight="1" thickBot="1" x14ac:dyDescent="0.3">
      <c r="A142" s="329"/>
      <c r="B142" s="304"/>
      <c r="C142" s="358" t="s">
        <v>256</v>
      </c>
      <c r="D142" s="359"/>
      <c r="E142" s="359"/>
      <c r="F142" s="314"/>
      <c r="G142" s="367"/>
      <c r="H142" s="369"/>
      <c r="I142" s="78">
        <v>9</v>
      </c>
      <c r="J142" s="355">
        <v>119</v>
      </c>
      <c r="K142" s="340"/>
      <c r="L142" s="98">
        <v>0.15</v>
      </c>
      <c r="N142" s="102">
        <f t="shared" si="8"/>
        <v>8.2500000000000004E-2</v>
      </c>
    </row>
    <row r="143" spans="1:14" ht="24" customHeight="1" thickBot="1" x14ac:dyDescent="0.3">
      <c r="A143" s="331" t="s">
        <v>257</v>
      </c>
      <c r="B143" s="316"/>
      <c r="C143" s="358" t="s">
        <v>94</v>
      </c>
      <c r="D143" s="359"/>
      <c r="E143" s="359"/>
      <c r="F143" s="314"/>
      <c r="G143" s="365" t="s">
        <v>45</v>
      </c>
      <c r="H143" s="366"/>
      <c r="I143" s="78">
        <v>54</v>
      </c>
      <c r="J143" s="355">
        <v>120</v>
      </c>
      <c r="K143" s="340"/>
      <c r="L143" s="98">
        <v>0.9</v>
      </c>
      <c r="N143" s="102">
        <f t="shared" si="8"/>
        <v>0.49500000000000005</v>
      </c>
    </row>
    <row r="144" spans="1:14" ht="31.5" customHeight="1" thickBot="1" x14ac:dyDescent="0.3">
      <c r="A144" s="332"/>
      <c r="B144" s="333"/>
      <c r="C144" s="358" t="s">
        <v>96</v>
      </c>
      <c r="D144" s="359"/>
      <c r="E144" s="359"/>
      <c r="F144" s="314"/>
      <c r="G144" s="371"/>
      <c r="H144" s="373"/>
      <c r="I144" s="78">
        <v>2</v>
      </c>
      <c r="J144" s="355">
        <v>121</v>
      </c>
      <c r="K144" s="340"/>
      <c r="L144" s="98">
        <v>3.3000000000000002E-2</v>
      </c>
      <c r="N144" s="102">
        <f t="shared" si="8"/>
        <v>1.8150000000000003E-2</v>
      </c>
    </row>
    <row r="145" spans="1:24" ht="16.5" thickBot="1" x14ac:dyDescent="0.3">
      <c r="A145" s="332"/>
      <c r="B145" s="333"/>
      <c r="C145" s="358" t="s">
        <v>97</v>
      </c>
      <c r="D145" s="359"/>
      <c r="E145" s="359"/>
      <c r="F145" s="314"/>
      <c r="G145" s="371"/>
      <c r="H145" s="373"/>
      <c r="I145" s="78" t="s">
        <v>258</v>
      </c>
      <c r="J145" s="355">
        <v>122</v>
      </c>
      <c r="K145" s="340"/>
      <c r="L145" s="98">
        <v>0.79200000000000004</v>
      </c>
      <c r="N145" s="102">
        <f t="shared" si="8"/>
        <v>0.43560000000000004</v>
      </c>
    </row>
    <row r="146" spans="1:24" ht="31.5" customHeight="1" thickBot="1" x14ac:dyDescent="0.3">
      <c r="A146" s="329"/>
      <c r="B146" s="304"/>
      <c r="C146" s="358" t="s">
        <v>99</v>
      </c>
      <c r="D146" s="359"/>
      <c r="E146" s="359"/>
      <c r="F146" s="314"/>
      <c r="G146" s="367"/>
      <c r="H146" s="369"/>
      <c r="I146" s="78" t="s">
        <v>100</v>
      </c>
      <c r="J146" s="355">
        <v>123</v>
      </c>
      <c r="K146" s="340"/>
      <c r="L146" s="98">
        <v>1.2E-2</v>
      </c>
      <c r="N146" s="102">
        <f t="shared" si="8"/>
        <v>6.6000000000000008E-3</v>
      </c>
    </row>
    <row r="147" spans="1:24" ht="76.5" customHeight="1" thickBot="1" x14ac:dyDescent="0.3">
      <c r="A147" s="331" t="s">
        <v>259</v>
      </c>
      <c r="B147" s="316"/>
      <c r="C147" s="358" t="s">
        <v>260</v>
      </c>
      <c r="D147" s="359"/>
      <c r="E147" s="359"/>
      <c r="F147" s="314"/>
      <c r="G147" s="365" t="s">
        <v>45</v>
      </c>
      <c r="H147" s="366"/>
      <c r="I147" s="78" t="s">
        <v>141</v>
      </c>
      <c r="J147" s="355">
        <v>124</v>
      </c>
      <c r="K147" s="340"/>
      <c r="L147" s="98">
        <v>0.04</v>
      </c>
      <c r="N147" s="102">
        <f t="shared" si="8"/>
        <v>2.2000000000000002E-2</v>
      </c>
    </row>
    <row r="148" spans="1:24" ht="39" customHeight="1" thickBot="1" x14ac:dyDescent="0.3">
      <c r="A148" s="332"/>
      <c r="B148" s="333"/>
      <c r="C148" s="331" t="s">
        <v>261</v>
      </c>
      <c r="D148" s="380"/>
      <c r="E148" s="380"/>
      <c r="F148" s="316"/>
      <c r="G148" s="371"/>
      <c r="H148" s="373"/>
      <c r="I148" s="84">
        <v>15</v>
      </c>
      <c r="J148" s="365">
        <v>125</v>
      </c>
      <c r="K148" s="341"/>
      <c r="L148" s="99">
        <v>0.25</v>
      </c>
      <c r="N148" s="102">
        <f t="shared" si="8"/>
        <v>0.13750000000000001</v>
      </c>
    </row>
    <row r="149" spans="1:24" ht="16.5" customHeight="1" thickBot="1" x14ac:dyDescent="0.3">
      <c r="A149" s="350" t="s">
        <v>262</v>
      </c>
      <c r="B149" s="351"/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2"/>
    </row>
    <row r="150" spans="1:24" ht="15.75" customHeight="1" x14ac:dyDescent="0.25">
      <c r="A150" s="332" t="s">
        <v>263</v>
      </c>
      <c r="B150" s="408"/>
      <c r="C150" s="408"/>
      <c r="D150" s="408"/>
      <c r="E150" s="408"/>
      <c r="F150" s="333"/>
      <c r="G150" s="371" t="s">
        <v>45</v>
      </c>
      <c r="H150" s="373"/>
      <c r="I150" s="371" t="s">
        <v>58</v>
      </c>
      <c r="J150" s="371">
        <v>126</v>
      </c>
      <c r="K150" s="342"/>
      <c r="L150" s="354" t="s">
        <v>58</v>
      </c>
      <c r="N150" s="354" t="s">
        <v>742</v>
      </c>
    </row>
    <row r="151" spans="1:24" ht="15.75" customHeight="1" x14ac:dyDescent="0.25">
      <c r="A151" s="332" t="s">
        <v>264</v>
      </c>
      <c r="B151" s="408"/>
      <c r="C151" s="408"/>
      <c r="D151" s="408"/>
      <c r="E151" s="408"/>
      <c r="F151" s="333"/>
      <c r="G151" s="371"/>
      <c r="H151" s="373"/>
      <c r="I151" s="371"/>
      <c r="J151" s="371"/>
      <c r="K151" s="372"/>
      <c r="L151" s="354"/>
      <c r="N151" s="354"/>
    </row>
    <row r="152" spans="1:24" ht="50.25" customHeight="1" thickBot="1" x14ac:dyDescent="0.3">
      <c r="A152" s="332" t="s">
        <v>265</v>
      </c>
      <c r="B152" s="408"/>
      <c r="C152" s="408"/>
      <c r="D152" s="408"/>
      <c r="E152" s="408"/>
      <c r="F152" s="333"/>
      <c r="G152" s="371"/>
      <c r="H152" s="373"/>
      <c r="I152" s="371"/>
      <c r="J152" s="371"/>
      <c r="K152" s="342"/>
      <c r="L152" s="354"/>
      <c r="N152" s="354"/>
    </row>
    <row r="153" spans="1:24" ht="16.5" customHeight="1" thickBot="1" x14ac:dyDescent="0.3">
      <c r="A153" s="350" t="s">
        <v>266</v>
      </c>
      <c r="B153" s="351"/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2"/>
    </row>
    <row r="154" spans="1:24" ht="19.5" customHeight="1" thickBot="1" x14ac:dyDescent="0.3">
      <c r="A154" s="355" t="s">
        <v>267</v>
      </c>
      <c r="B154" s="340"/>
      <c r="C154" s="340"/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56"/>
    </row>
    <row r="155" spans="1:24" ht="21.75" customHeight="1" thickBot="1" x14ac:dyDescent="0.3">
      <c r="A155" s="329" t="s">
        <v>268</v>
      </c>
      <c r="B155" s="330"/>
      <c r="C155" s="330"/>
      <c r="D155" s="330"/>
      <c r="E155" s="330"/>
      <c r="F155" s="304"/>
      <c r="G155" s="409" t="s">
        <v>80</v>
      </c>
      <c r="H155" s="410"/>
      <c r="I155" s="87">
        <v>45</v>
      </c>
      <c r="J155" s="393">
        <v>127</v>
      </c>
      <c r="K155" s="395"/>
      <c r="L155" s="100">
        <v>0.75</v>
      </c>
      <c r="N155" s="102">
        <f>L155*0.55</f>
        <v>0.41250000000000003</v>
      </c>
    </row>
    <row r="156" spans="1:24" ht="35.25" customHeight="1" thickBot="1" x14ac:dyDescent="0.3">
      <c r="A156" s="358" t="s">
        <v>269</v>
      </c>
      <c r="B156" s="359"/>
      <c r="C156" s="359"/>
      <c r="D156" s="359"/>
      <c r="E156" s="359"/>
      <c r="F156" s="314"/>
      <c r="G156" s="409"/>
      <c r="H156" s="410"/>
      <c r="I156" s="80">
        <v>45</v>
      </c>
      <c r="J156" s="377">
        <v>128</v>
      </c>
      <c r="K156" s="378"/>
      <c r="L156" s="98">
        <v>0.75</v>
      </c>
      <c r="N156" s="102">
        <f t="shared" ref="N156:N158" si="9">L156*0.55</f>
        <v>0.41250000000000003</v>
      </c>
      <c r="R156" s="101"/>
    </row>
    <row r="157" spans="1:24" ht="16.5" thickBot="1" x14ac:dyDescent="0.3">
      <c r="A157" s="358" t="s">
        <v>270</v>
      </c>
      <c r="B157" s="359"/>
      <c r="C157" s="359"/>
      <c r="D157" s="359"/>
      <c r="E157" s="359"/>
      <c r="F157" s="314"/>
      <c r="G157" s="409"/>
      <c r="H157" s="410"/>
      <c r="I157" s="80">
        <v>45</v>
      </c>
      <c r="J157" s="377">
        <v>129</v>
      </c>
      <c r="K157" s="378"/>
      <c r="L157" s="98">
        <v>0.75</v>
      </c>
      <c r="N157" s="102">
        <f t="shared" si="9"/>
        <v>0.41250000000000003</v>
      </c>
    </row>
    <row r="158" spans="1:24" ht="63" customHeight="1" thickBot="1" x14ac:dyDescent="0.3">
      <c r="A158" s="358" t="s">
        <v>271</v>
      </c>
      <c r="B158" s="359"/>
      <c r="C158" s="359"/>
      <c r="D158" s="359"/>
      <c r="E158" s="359"/>
      <c r="F158" s="314"/>
      <c r="G158" s="393"/>
      <c r="H158" s="394"/>
      <c r="I158" s="80">
        <v>45</v>
      </c>
      <c r="J158" s="377">
        <v>130</v>
      </c>
      <c r="K158" s="378"/>
      <c r="L158" s="98">
        <v>0.75</v>
      </c>
      <c r="N158" s="102">
        <f t="shared" si="9"/>
        <v>0.41250000000000003</v>
      </c>
      <c r="P158" s="26"/>
      <c r="Q158" s="26"/>
      <c r="R158" s="26"/>
      <c r="S158" s="26"/>
      <c r="T158" s="1"/>
    </row>
    <row r="159" spans="1:24" ht="63.75" customHeight="1" thickBot="1" x14ac:dyDescent="0.3">
      <c r="A159" s="403" t="s">
        <v>769</v>
      </c>
      <c r="B159" s="404"/>
      <c r="C159" s="358" t="s">
        <v>770</v>
      </c>
      <c r="D159" s="359"/>
      <c r="E159" s="359"/>
      <c r="F159" s="314"/>
      <c r="G159" s="377" t="s">
        <v>80</v>
      </c>
      <c r="H159" s="379"/>
      <c r="I159" s="80">
        <v>45</v>
      </c>
      <c r="J159" s="377">
        <v>131</v>
      </c>
      <c r="K159" s="378"/>
      <c r="L159" s="98">
        <v>0.75</v>
      </c>
      <c r="N159" s="267" t="s">
        <v>767</v>
      </c>
      <c r="P159" s="1"/>
      <c r="Q159" s="1"/>
      <c r="R159" s="1"/>
      <c r="S159" s="1"/>
      <c r="T159" s="1"/>
      <c r="X159" s="268"/>
    </row>
    <row r="160" spans="1:24" ht="66.75" customHeight="1" thickBot="1" x14ac:dyDescent="0.3">
      <c r="A160" s="405"/>
      <c r="B160" s="406"/>
      <c r="C160" s="331" t="s">
        <v>766</v>
      </c>
      <c r="D160" s="380"/>
      <c r="E160" s="380"/>
      <c r="F160" s="316"/>
      <c r="G160" s="398" t="s">
        <v>45</v>
      </c>
      <c r="H160" s="399"/>
      <c r="I160" s="86">
        <v>30</v>
      </c>
      <c r="J160" s="398">
        <v>132</v>
      </c>
      <c r="K160" s="407"/>
      <c r="L160" s="99">
        <v>0.5</v>
      </c>
      <c r="N160" s="267" t="s">
        <v>768</v>
      </c>
      <c r="P160" s="240"/>
      <c r="Q160" s="234"/>
      <c r="R160" s="234"/>
      <c r="S160" s="240"/>
      <c r="T160" s="234"/>
    </row>
    <row r="161" spans="1:14" ht="16.5" thickBot="1" x14ac:dyDescent="0.3">
      <c r="A161" s="358" t="s">
        <v>272</v>
      </c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98"/>
      <c r="N161" s="102"/>
    </row>
    <row r="162" spans="1:14" ht="52.5" customHeight="1" thickBot="1" x14ac:dyDescent="0.3">
      <c r="A162" s="331" t="s">
        <v>273</v>
      </c>
      <c r="B162" s="316"/>
      <c r="C162" s="358" t="s">
        <v>274</v>
      </c>
      <c r="D162" s="359"/>
      <c r="E162" s="359"/>
      <c r="F162" s="314"/>
      <c r="G162" s="355" t="s">
        <v>45</v>
      </c>
      <c r="H162" s="356"/>
      <c r="I162" s="78" t="s">
        <v>275</v>
      </c>
      <c r="J162" s="355">
        <v>133</v>
      </c>
      <c r="K162" s="340"/>
      <c r="L162" s="98">
        <v>0.19</v>
      </c>
      <c r="N162" s="102">
        <f>L162*0.55</f>
        <v>0.10450000000000001</v>
      </c>
    </row>
    <row r="163" spans="1:14" ht="66.75" customHeight="1" thickBot="1" x14ac:dyDescent="0.3">
      <c r="A163" s="329"/>
      <c r="B163" s="304"/>
      <c r="C163" s="358" t="s">
        <v>276</v>
      </c>
      <c r="D163" s="359"/>
      <c r="E163" s="359"/>
      <c r="F163" s="314"/>
      <c r="G163" s="355" t="s">
        <v>45</v>
      </c>
      <c r="H163" s="356"/>
      <c r="I163" s="78" t="s">
        <v>277</v>
      </c>
      <c r="J163" s="355">
        <v>134</v>
      </c>
      <c r="K163" s="340"/>
      <c r="L163" s="98">
        <v>0.39</v>
      </c>
      <c r="N163" s="102">
        <f>L163*0.55</f>
        <v>0.21450000000000002</v>
      </c>
    </row>
    <row r="164" spans="1:14" ht="37.5" customHeight="1" thickBot="1" x14ac:dyDescent="0.3">
      <c r="A164" s="329" t="s">
        <v>685</v>
      </c>
      <c r="B164" s="330"/>
      <c r="C164" s="330"/>
      <c r="D164" s="330"/>
      <c r="E164" s="330"/>
      <c r="F164" s="304"/>
      <c r="G164" s="367" t="s">
        <v>279</v>
      </c>
      <c r="H164" s="369"/>
      <c r="I164" s="90"/>
      <c r="J164" s="393"/>
      <c r="K164" s="395"/>
      <c r="L164" s="100">
        <v>0.08</v>
      </c>
      <c r="N164" s="102">
        <f t="shared" ref="N164:N167" si="10">L164*0.55</f>
        <v>4.4000000000000004E-2</v>
      </c>
    </row>
    <row r="165" spans="1:14" ht="33" hidden="1" customHeight="1" thickBot="1" x14ac:dyDescent="0.3">
      <c r="A165" s="400" t="s">
        <v>280</v>
      </c>
      <c r="B165" s="401"/>
      <c r="C165" s="401"/>
      <c r="D165" s="401"/>
      <c r="E165" s="401"/>
      <c r="F165" s="402"/>
      <c r="G165" s="355" t="s">
        <v>80</v>
      </c>
      <c r="H165" s="356"/>
      <c r="I165" s="78">
        <v>65</v>
      </c>
      <c r="J165" s="355">
        <v>136</v>
      </c>
      <c r="K165" s="340"/>
      <c r="L165" s="98">
        <v>1.083</v>
      </c>
      <c r="N165" s="102">
        <f t="shared" si="10"/>
        <v>0.59565000000000001</v>
      </c>
    </row>
    <row r="166" spans="1:14" ht="22.5" hidden="1" customHeight="1" thickBot="1" x14ac:dyDescent="0.3">
      <c r="A166" s="400" t="s">
        <v>281</v>
      </c>
      <c r="B166" s="401"/>
      <c r="C166" s="401"/>
      <c r="D166" s="401"/>
      <c r="E166" s="401"/>
      <c r="F166" s="402"/>
      <c r="G166" s="377" t="s">
        <v>45</v>
      </c>
      <c r="H166" s="379"/>
      <c r="I166" s="80">
        <v>30</v>
      </c>
      <c r="J166" s="377">
        <v>137</v>
      </c>
      <c r="K166" s="378"/>
      <c r="L166" s="98">
        <v>0.5</v>
      </c>
      <c r="N166" s="102">
        <f t="shared" si="10"/>
        <v>0.27500000000000002</v>
      </c>
    </row>
    <row r="167" spans="1:14" ht="38.25" customHeight="1" thickBot="1" x14ac:dyDescent="0.3">
      <c r="A167" s="331" t="s">
        <v>282</v>
      </c>
      <c r="B167" s="316"/>
      <c r="C167" s="358" t="s">
        <v>283</v>
      </c>
      <c r="D167" s="359"/>
      <c r="E167" s="359"/>
      <c r="F167" s="314"/>
      <c r="G167" s="398" t="s">
        <v>284</v>
      </c>
      <c r="H167" s="399"/>
      <c r="I167" s="80">
        <v>87</v>
      </c>
      <c r="J167" s="377">
        <v>138</v>
      </c>
      <c r="K167" s="378"/>
      <c r="L167" s="98">
        <v>1.45</v>
      </c>
      <c r="N167" s="102">
        <f t="shared" si="10"/>
        <v>0.79749999999999999</v>
      </c>
    </row>
    <row r="168" spans="1:14" ht="66" customHeight="1" thickBot="1" x14ac:dyDescent="0.3">
      <c r="A168" s="329"/>
      <c r="B168" s="304"/>
      <c r="C168" s="358" t="s">
        <v>285</v>
      </c>
      <c r="D168" s="359"/>
      <c r="E168" s="359"/>
      <c r="F168" s="314"/>
      <c r="G168" s="393"/>
      <c r="H168" s="394"/>
      <c r="I168" s="80" t="s">
        <v>286</v>
      </c>
      <c r="J168" s="377">
        <v>139</v>
      </c>
      <c r="K168" s="378"/>
      <c r="L168" s="112" t="s">
        <v>286</v>
      </c>
      <c r="M168" s="111"/>
      <c r="N168" s="112" t="s">
        <v>286</v>
      </c>
    </row>
    <row r="169" spans="1:14" ht="82.5" customHeight="1" thickBot="1" x14ac:dyDescent="0.3">
      <c r="A169" s="358" t="s">
        <v>287</v>
      </c>
      <c r="B169" s="314"/>
      <c r="C169" s="358" t="s">
        <v>288</v>
      </c>
      <c r="D169" s="359"/>
      <c r="E169" s="359"/>
      <c r="F169" s="314"/>
      <c r="G169" s="365" t="s">
        <v>45</v>
      </c>
      <c r="H169" s="366"/>
      <c r="I169" s="78" t="s">
        <v>78</v>
      </c>
      <c r="J169" s="355">
        <v>140</v>
      </c>
      <c r="K169" s="340"/>
      <c r="L169" s="98">
        <v>0.17</v>
      </c>
      <c r="N169" s="102">
        <f>L169*0.55</f>
        <v>9.3500000000000014E-2</v>
      </c>
    </row>
    <row r="170" spans="1:14" ht="39" customHeight="1" thickBot="1" x14ac:dyDescent="0.3">
      <c r="A170" s="361" t="s">
        <v>289</v>
      </c>
      <c r="B170" s="362"/>
      <c r="C170" s="358" t="s">
        <v>290</v>
      </c>
      <c r="D170" s="359"/>
      <c r="E170" s="359"/>
      <c r="F170" s="314"/>
      <c r="G170" s="371"/>
      <c r="H170" s="373"/>
      <c r="I170" s="78">
        <v>30</v>
      </c>
      <c r="J170" s="355">
        <v>141</v>
      </c>
      <c r="K170" s="340"/>
      <c r="L170" s="98">
        <v>0.5</v>
      </c>
      <c r="N170" s="102">
        <f t="shared" ref="N170:N173" si="11">L170*0.55</f>
        <v>0.27500000000000002</v>
      </c>
    </row>
    <row r="171" spans="1:14" ht="47.25" customHeight="1" thickBot="1" x14ac:dyDescent="0.3">
      <c r="A171" s="396"/>
      <c r="B171" s="397"/>
      <c r="C171" s="329" t="s">
        <v>232</v>
      </c>
      <c r="D171" s="330"/>
      <c r="E171" s="330"/>
      <c r="F171" s="304"/>
      <c r="G171" s="371"/>
      <c r="H171" s="373"/>
      <c r="I171" s="96"/>
      <c r="J171" s="367"/>
      <c r="K171" s="368"/>
      <c r="L171" s="100">
        <v>5.2999999999999999E-2</v>
      </c>
      <c r="N171" s="102">
        <f t="shared" si="11"/>
        <v>2.9150000000000002E-2</v>
      </c>
    </row>
    <row r="172" spans="1:14" ht="47.25" customHeight="1" thickBot="1" x14ac:dyDescent="0.3">
      <c r="A172" s="396"/>
      <c r="B172" s="397"/>
      <c r="C172" s="358" t="s">
        <v>234</v>
      </c>
      <c r="D172" s="359"/>
      <c r="E172" s="359"/>
      <c r="F172" s="314"/>
      <c r="G172" s="371"/>
      <c r="H172" s="373"/>
      <c r="I172" s="78" t="s">
        <v>235</v>
      </c>
      <c r="J172" s="355">
        <v>143</v>
      </c>
      <c r="K172" s="340"/>
      <c r="L172" s="98">
        <v>8.5000000000000006E-2</v>
      </c>
      <c r="N172" s="102">
        <f t="shared" si="11"/>
        <v>4.6750000000000007E-2</v>
      </c>
    </row>
    <row r="173" spans="1:14" ht="37.5" customHeight="1" thickBot="1" x14ac:dyDescent="0.3">
      <c r="A173" s="363"/>
      <c r="B173" s="364"/>
      <c r="C173" s="331" t="s">
        <v>236</v>
      </c>
      <c r="D173" s="380"/>
      <c r="E173" s="380"/>
      <c r="F173" s="316"/>
      <c r="G173" s="371"/>
      <c r="H173" s="373"/>
      <c r="I173" s="84" t="s">
        <v>237</v>
      </c>
      <c r="J173" s="365">
        <v>144</v>
      </c>
      <c r="K173" s="341"/>
      <c r="L173" s="99">
        <v>6.2E-2</v>
      </c>
      <c r="N173" s="102">
        <f t="shared" si="11"/>
        <v>3.4100000000000005E-2</v>
      </c>
    </row>
    <row r="174" spans="1:14" ht="16.5" customHeight="1" thickBot="1" x14ac:dyDescent="0.3">
      <c r="A174" s="350" t="s">
        <v>291</v>
      </c>
      <c r="B174" s="351"/>
      <c r="C174" s="351"/>
      <c r="D174" s="351"/>
      <c r="E174" s="351"/>
      <c r="F174" s="351"/>
      <c r="G174" s="351"/>
      <c r="H174" s="351"/>
      <c r="I174" s="351"/>
      <c r="J174" s="351"/>
      <c r="K174" s="351"/>
      <c r="L174" s="351"/>
      <c r="M174" s="351"/>
      <c r="N174" s="352"/>
    </row>
    <row r="175" spans="1:14" ht="31.5" customHeight="1" thickBot="1" x14ac:dyDescent="0.3">
      <c r="A175" s="329" t="s">
        <v>292</v>
      </c>
      <c r="B175" s="330"/>
      <c r="C175" s="330"/>
      <c r="D175" s="330"/>
      <c r="E175" s="330"/>
      <c r="F175" s="304"/>
      <c r="G175" s="393" t="s">
        <v>45</v>
      </c>
      <c r="H175" s="394"/>
      <c r="I175" s="87">
        <v>69</v>
      </c>
      <c r="J175" s="393">
        <v>145</v>
      </c>
      <c r="K175" s="395"/>
      <c r="L175" s="100">
        <v>1.1499999999999999</v>
      </c>
      <c r="N175" s="102">
        <f>L175*0.55</f>
        <v>0.63249999999999995</v>
      </c>
    </row>
    <row r="176" spans="1:14" ht="68.25" customHeight="1" thickBot="1" x14ac:dyDescent="0.3">
      <c r="A176" s="358" t="s">
        <v>293</v>
      </c>
      <c r="B176" s="359"/>
      <c r="C176" s="359"/>
      <c r="D176" s="359"/>
      <c r="E176" s="359"/>
      <c r="F176" s="314"/>
      <c r="G176" s="355" t="s">
        <v>45</v>
      </c>
      <c r="H176" s="356"/>
      <c r="I176" s="78" t="s">
        <v>58</v>
      </c>
      <c r="J176" s="355">
        <v>146</v>
      </c>
      <c r="K176" s="340"/>
      <c r="L176" s="110" t="s">
        <v>58</v>
      </c>
      <c r="M176" s="111"/>
      <c r="N176" s="110" t="s">
        <v>742</v>
      </c>
    </row>
    <row r="177" spans="1:14" ht="47.25" customHeight="1" thickBot="1" x14ac:dyDescent="0.3">
      <c r="A177" s="358" t="s">
        <v>294</v>
      </c>
      <c r="B177" s="359"/>
      <c r="C177" s="359"/>
      <c r="D177" s="359"/>
      <c r="E177" s="359"/>
      <c r="F177" s="314"/>
      <c r="G177" s="355" t="s">
        <v>295</v>
      </c>
      <c r="H177" s="356"/>
      <c r="I177" s="80" t="s">
        <v>296</v>
      </c>
      <c r="J177" s="377">
        <v>147</v>
      </c>
      <c r="K177" s="378"/>
      <c r="L177" s="98">
        <v>0.67</v>
      </c>
      <c r="N177" s="102">
        <f>L177*0.55</f>
        <v>0.36850000000000005</v>
      </c>
    </row>
    <row r="178" spans="1:14" ht="45.75" customHeight="1" thickBot="1" x14ac:dyDescent="0.3">
      <c r="A178" s="329" t="s">
        <v>686</v>
      </c>
      <c r="B178" s="330"/>
      <c r="C178" s="330"/>
      <c r="D178" s="330"/>
      <c r="E178" s="330"/>
      <c r="F178" s="304"/>
      <c r="G178" s="355" t="s">
        <v>45</v>
      </c>
      <c r="H178" s="356"/>
      <c r="I178" s="96"/>
      <c r="J178" s="367"/>
      <c r="K178" s="368"/>
      <c r="L178" s="100">
        <v>0.27</v>
      </c>
      <c r="N178" s="102">
        <f>L178*0.55</f>
        <v>0.14850000000000002</v>
      </c>
    </row>
    <row r="179" spans="1:14" ht="16.5" thickBot="1" x14ac:dyDescent="0.3">
      <c r="A179" s="358" t="s">
        <v>297</v>
      </c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98"/>
      <c r="N179" s="102">
        <f t="shared" ref="N179:N184" si="12">L179*0.5</f>
        <v>0</v>
      </c>
    </row>
    <row r="180" spans="1:14" ht="49.5" customHeight="1" thickBot="1" x14ac:dyDescent="0.3">
      <c r="A180" s="358" t="s">
        <v>298</v>
      </c>
      <c r="B180" s="359"/>
      <c r="C180" s="359"/>
      <c r="D180" s="359"/>
      <c r="E180" s="359"/>
      <c r="F180" s="314"/>
      <c r="G180" s="355" t="s">
        <v>45</v>
      </c>
      <c r="H180" s="356"/>
      <c r="I180" s="78" t="s">
        <v>72</v>
      </c>
      <c r="J180" s="355">
        <v>149</v>
      </c>
      <c r="K180" s="340"/>
      <c r="L180" s="98">
        <v>0.27</v>
      </c>
      <c r="N180" s="102">
        <f>L180*0.55</f>
        <v>0.14850000000000002</v>
      </c>
    </row>
    <row r="181" spans="1:14" ht="47.25" customHeight="1" thickBot="1" x14ac:dyDescent="0.3">
      <c r="A181" s="358" t="s">
        <v>299</v>
      </c>
      <c r="B181" s="359"/>
      <c r="C181" s="359"/>
      <c r="D181" s="359"/>
      <c r="E181" s="359"/>
      <c r="F181" s="314"/>
      <c r="G181" s="355" t="s">
        <v>45</v>
      </c>
      <c r="H181" s="356"/>
      <c r="I181" s="78" t="s">
        <v>300</v>
      </c>
      <c r="J181" s="355">
        <v>150</v>
      </c>
      <c r="K181" s="340"/>
      <c r="L181" s="98">
        <v>0.94</v>
      </c>
      <c r="N181" s="102">
        <f>L181*0.55</f>
        <v>0.51700000000000002</v>
      </c>
    </row>
    <row r="182" spans="1:14" ht="16.5" thickBot="1" x14ac:dyDescent="0.3">
      <c r="A182" s="358" t="s">
        <v>301</v>
      </c>
      <c r="B182" s="359"/>
      <c r="C182" s="359"/>
      <c r="D182" s="359"/>
      <c r="E182" s="359"/>
      <c r="F182" s="314"/>
      <c r="G182" s="355" t="s">
        <v>65</v>
      </c>
      <c r="H182" s="356"/>
      <c r="I182" s="78" t="s">
        <v>302</v>
      </c>
      <c r="J182" s="355">
        <v>151</v>
      </c>
      <c r="K182" s="340"/>
      <c r="L182" s="98">
        <v>0.63</v>
      </c>
      <c r="N182" s="102">
        <f t="shared" ref="N182:N183" si="13">L182*0.55</f>
        <v>0.34650000000000003</v>
      </c>
    </row>
    <row r="183" spans="1:14" ht="31.5" customHeight="1" thickBot="1" x14ac:dyDescent="0.3">
      <c r="A183" s="358" t="s">
        <v>303</v>
      </c>
      <c r="B183" s="359"/>
      <c r="C183" s="359"/>
      <c r="D183" s="359"/>
      <c r="E183" s="359"/>
      <c r="F183" s="314"/>
      <c r="G183" s="355" t="s">
        <v>45</v>
      </c>
      <c r="H183" s="356"/>
      <c r="I183" s="78" t="s">
        <v>304</v>
      </c>
      <c r="J183" s="355">
        <v>152</v>
      </c>
      <c r="K183" s="340"/>
      <c r="L183" s="98">
        <v>0.51</v>
      </c>
      <c r="N183" s="102">
        <f t="shared" si="13"/>
        <v>0.28050000000000003</v>
      </c>
    </row>
    <row r="184" spans="1:14" ht="33.75" customHeight="1" thickBot="1" x14ac:dyDescent="0.3">
      <c r="A184" s="358" t="s">
        <v>305</v>
      </c>
      <c r="B184" s="359"/>
      <c r="C184" s="359"/>
      <c r="D184" s="359"/>
      <c r="E184" s="359"/>
      <c r="F184" s="359"/>
      <c r="G184" s="380"/>
      <c r="H184" s="359"/>
      <c r="I184" s="359"/>
      <c r="J184" s="359"/>
      <c r="K184" s="359"/>
      <c r="L184" s="98"/>
      <c r="N184" s="102">
        <f t="shared" si="12"/>
        <v>0</v>
      </c>
    </row>
    <row r="185" spans="1:14" s="2" customFormat="1" ht="33" customHeight="1" thickBot="1" x14ac:dyDescent="0.3">
      <c r="A185" s="355" t="s">
        <v>687</v>
      </c>
      <c r="B185" s="340"/>
      <c r="C185" s="340"/>
      <c r="D185" s="340"/>
      <c r="E185" s="340"/>
      <c r="F185" s="93"/>
      <c r="G185" s="355" t="s">
        <v>45</v>
      </c>
      <c r="H185" s="356"/>
      <c r="I185" s="95"/>
      <c r="J185" s="95"/>
      <c r="K185" s="95"/>
      <c r="L185" s="100">
        <v>0.17</v>
      </c>
      <c r="N185" s="102">
        <f>L185*0.55</f>
        <v>9.3500000000000014E-2</v>
      </c>
    </row>
    <row r="186" spans="1:14" ht="36" customHeight="1" thickBot="1" x14ac:dyDescent="0.3">
      <c r="A186" s="329" t="s">
        <v>306</v>
      </c>
      <c r="B186" s="330"/>
      <c r="C186" s="330"/>
      <c r="D186" s="330"/>
      <c r="E186" s="330"/>
      <c r="F186" s="304"/>
      <c r="G186" s="355" t="s">
        <v>45</v>
      </c>
      <c r="H186" s="356"/>
      <c r="I186" s="94"/>
      <c r="J186" s="367"/>
      <c r="K186" s="368"/>
      <c r="L186" s="100">
        <v>0.17</v>
      </c>
      <c r="N186" s="102">
        <f t="shared" ref="N186:N204" si="14">L186*0.55</f>
        <v>9.3500000000000014E-2</v>
      </c>
    </row>
    <row r="187" spans="1:14" ht="63" customHeight="1" thickBot="1" x14ac:dyDescent="0.3">
      <c r="A187" s="384" t="s">
        <v>307</v>
      </c>
      <c r="B187" s="385"/>
      <c r="C187" s="390" t="s">
        <v>232</v>
      </c>
      <c r="D187" s="391"/>
      <c r="E187" s="391"/>
      <c r="F187" s="392"/>
      <c r="G187" s="365" t="s">
        <v>45</v>
      </c>
      <c r="H187" s="366"/>
      <c r="I187" s="78" t="s">
        <v>233</v>
      </c>
      <c r="J187" s="355">
        <v>154</v>
      </c>
      <c r="K187" s="340"/>
      <c r="L187" s="98">
        <v>5.2999999999999999E-2</v>
      </c>
      <c r="N187" s="102">
        <f t="shared" si="14"/>
        <v>2.9150000000000002E-2</v>
      </c>
    </row>
    <row r="188" spans="1:14" ht="60.75" customHeight="1" thickBot="1" x14ac:dyDescent="0.3">
      <c r="A188" s="386"/>
      <c r="B188" s="387"/>
      <c r="C188" s="390" t="s">
        <v>234</v>
      </c>
      <c r="D188" s="391"/>
      <c r="E188" s="391"/>
      <c r="F188" s="392"/>
      <c r="G188" s="371"/>
      <c r="H188" s="373"/>
      <c r="I188" s="78" t="s">
        <v>235</v>
      </c>
      <c r="J188" s="355">
        <v>155</v>
      </c>
      <c r="K188" s="340"/>
      <c r="L188" s="98">
        <v>8.5000000000000006E-2</v>
      </c>
      <c r="N188" s="102">
        <f t="shared" si="14"/>
        <v>4.6750000000000007E-2</v>
      </c>
    </row>
    <row r="189" spans="1:14" ht="44.25" customHeight="1" thickBot="1" x14ac:dyDescent="0.3">
      <c r="A189" s="388"/>
      <c r="B189" s="389"/>
      <c r="C189" s="390" t="s">
        <v>236</v>
      </c>
      <c r="D189" s="391"/>
      <c r="E189" s="391"/>
      <c r="F189" s="392"/>
      <c r="G189" s="367"/>
      <c r="H189" s="369"/>
      <c r="I189" s="78" t="s">
        <v>237</v>
      </c>
      <c r="J189" s="355">
        <v>156</v>
      </c>
      <c r="K189" s="340"/>
      <c r="L189" s="98">
        <v>6.2E-2</v>
      </c>
      <c r="N189" s="102">
        <f t="shared" si="14"/>
        <v>3.4100000000000005E-2</v>
      </c>
    </row>
    <row r="190" spans="1:14" ht="16.5" thickBot="1" x14ac:dyDescent="0.3">
      <c r="A190" s="358" t="s">
        <v>308</v>
      </c>
      <c r="B190" s="359"/>
      <c r="C190" s="359"/>
      <c r="D190" s="359"/>
      <c r="E190" s="359"/>
      <c r="F190" s="359"/>
      <c r="G190" s="359"/>
      <c r="H190" s="359"/>
      <c r="I190" s="359"/>
      <c r="J190" s="359"/>
      <c r="K190" s="359"/>
      <c r="L190" s="98"/>
      <c r="N190" s="102">
        <f t="shared" si="14"/>
        <v>0</v>
      </c>
    </row>
    <row r="191" spans="1:14" ht="16.5" thickBot="1" x14ac:dyDescent="0.3">
      <c r="A191" s="358" t="s">
        <v>309</v>
      </c>
      <c r="B191" s="359"/>
      <c r="C191" s="359"/>
      <c r="D191" s="359"/>
      <c r="E191" s="359"/>
      <c r="F191" s="314"/>
      <c r="G191" s="355" t="s">
        <v>45</v>
      </c>
      <c r="H191" s="356"/>
      <c r="I191" s="78" t="s">
        <v>310</v>
      </c>
      <c r="J191" s="355">
        <v>157</v>
      </c>
      <c r="K191" s="340"/>
      <c r="L191" s="98">
        <v>1.42</v>
      </c>
      <c r="N191" s="102">
        <f t="shared" si="14"/>
        <v>0.78100000000000003</v>
      </c>
    </row>
    <row r="192" spans="1:14" ht="33.75" customHeight="1" thickBot="1" x14ac:dyDescent="0.3">
      <c r="A192" s="358" t="s">
        <v>311</v>
      </c>
      <c r="B192" s="359"/>
      <c r="C192" s="359"/>
      <c r="D192" s="359"/>
      <c r="E192" s="359"/>
      <c r="F192" s="314"/>
      <c r="G192" s="355" t="s">
        <v>45</v>
      </c>
      <c r="H192" s="356"/>
      <c r="I192" s="78">
        <v>33</v>
      </c>
      <c r="J192" s="355">
        <v>158</v>
      </c>
      <c r="K192" s="340"/>
      <c r="L192" s="98">
        <v>0.55000000000000004</v>
      </c>
      <c r="N192" s="102">
        <f t="shared" si="14"/>
        <v>0.30250000000000005</v>
      </c>
    </row>
    <row r="193" spans="1:14" ht="31.5" customHeight="1" thickBot="1" x14ac:dyDescent="0.3">
      <c r="A193" s="381" t="s">
        <v>312</v>
      </c>
      <c r="B193" s="382"/>
      <c r="C193" s="382"/>
      <c r="D193" s="382"/>
      <c r="E193" s="382"/>
      <c r="F193" s="383"/>
      <c r="G193" s="355" t="s">
        <v>45</v>
      </c>
      <c r="H193" s="356"/>
      <c r="I193" s="78" t="s">
        <v>313</v>
      </c>
      <c r="J193" s="355">
        <v>159</v>
      </c>
      <c r="K193" s="340"/>
      <c r="L193" s="98">
        <v>1.97</v>
      </c>
      <c r="N193" s="102">
        <f t="shared" si="14"/>
        <v>1.0835000000000001</v>
      </c>
    </row>
    <row r="194" spans="1:14" ht="16.5" thickBot="1" x14ac:dyDescent="0.3">
      <c r="A194" s="358" t="s">
        <v>314</v>
      </c>
      <c r="B194" s="359"/>
      <c r="C194" s="359"/>
      <c r="D194" s="359"/>
      <c r="E194" s="359"/>
      <c r="F194" s="359"/>
      <c r="G194" s="359"/>
      <c r="H194" s="359"/>
      <c r="I194" s="359"/>
      <c r="J194" s="359"/>
      <c r="K194" s="359"/>
      <c r="L194" s="98"/>
      <c r="N194" s="102">
        <f t="shared" si="14"/>
        <v>0</v>
      </c>
    </row>
    <row r="195" spans="1:14" ht="29.25" customHeight="1" thickBot="1" x14ac:dyDescent="0.3">
      <c r="A195" s="331" t="s">
        <v>315</v>
      </c>
      <c r="B195" s="316"/>
      <c r="C195" s="358" t="s">
        <v>316</v>
      </c>
      <c r="D195" s="359"/>
      <c r="E195" s="359"/>
      <c r="F195" s="314"/>
      <c r="G195" s="365" t="s">
        <v>45</v>
      </c>
      <c r="H195" s="366"/>
      <c r="I195" s="78" t="s">
        <v>317</v>
      </c>
      <c r="J195" s="355">
        <v>160</v>
      </c>
      <c r="K195" s="340"/>
      <c r="L195" s="98">
        <v>1.86</v>
      </c>
      <c r="N195" s="102">
        <f t="shared" si="14"/>
        <v>1.0230000000000001</v>
      </c>
    </row>
    <row r="196" spans="1:14" ht="16.5" thickBot="1" x14ac:dyDescent="0.3">
      <c r="A196" s="329"/>
      <c r="B196" s="304"/>
      <c r="C196" s="358" t="s">
        <v>318</v>
      </c>
      <c r="D196" s="359"/>
      <c r="E196" s="359"/>
      <c r="F196" s="314"/>
      <c r="G196" s="367"/>
      <c r="H196" s="369"/>
      <c r="I196" s="78" t="s">
        <v>319</v>
      </c>
      <c r="J196" s="355">
        <v>161</v>
      </c>
      <c r="K196" s="340"/>
      <c r="L196" s="98">
        <v>1.1200000000000001</v>
      </c>
      <c r="N196" s="102">
        <f t="shared" si="14"/>
        <v>0.6160000000000001</v>
      </c>
    </row>
    <row r="197" spans="1:14" ht="28.5" customHeight="1" thickBot="1" x14ac:dyDescent="0.3">
      <c r="A197" s="331" t="s">
        <v>320</v>
      </c>
      <c r="B197" s="316"/>
      <c r="C197" s="358" t="s">
        <v>316</v>
      </c>
      <c r="D197" s="359"/>
      <c r="E197" s="359"/>
      <c r="F197" s="314"/>
      <c r="G197" s="365" t="s">
        <v>45</v>
      </c>
      <c r="H197" s="366"/>
      <c r="I197" s="78" t="s">
        <v>321</v>
      </c>
      <c r="J197" s="355">
        <v>162</v>
      </c>
      <c r="K197" s="340"/>
      <c r="L197" s="98">
        <v>2.77</v>
      </c>
      <c r="N197" s="102">
        <f t="shared" si="14"/>
        <v>1.5235000000000001</v>
      </c>
    </row>
    <row r="198" spans="1:14" ht="23.25" customHeight="1" thickBot="1" x14ac:dyDescent="0.3">
      <c r="A198" s="329"/>
      <c r="B198" s="304"/>
      <c r="C198" s="358" t="s">
        <v>318</v>
      </c>
      <c r="D198" s="359"/>
      <c r="E198" s="359"/>
      <c r="F198" s="314"/>
      <c r="G198" s="367"/>
      <c r="H198" s="369"/>
      <c r="I198" s="78" t="s">
        <v>322</v>
      </c>
      <c r="J198" s="355">
        <v>163</v>
      </c>
      <c r="K198" s="340"/>
      <c r="L198" s="98">
        <v>2.0299999999999998</v>
      </c>
      <c r="N198" s="102">
        <f t="shared" si="14"/>
        <v>1.1165</v>
      </c>
    </row>
    <row r="199" spans="1:14" ht="77.25" customHeight="1" thickBot="1" x14ac:dyDescent="0.3">
      <c r="A199" s="332" t="s">
        <v>323</v>
      </c>
      <c r="B199" s="333"/>
      <c r="C199" s="358" t="s">
        <v>688</v>
      </c>
      <c r="D199" s="359"/>
      <c r="E199" s="359"/>
      <c r="F199" s="314"/>
      <c r="G199" s="371" t="s">
        <v>80</v>
      </c>
      <c r="H199" s="373"/>
      <c r="I199" s="94"/>
      <c r="J199" s="355"/>
      <c r="K199" s="340"/>
      <c r="L199" s="100">
        <v>0.56999999999999995</v>
      </c>
      <c r="N199" s="102">
        <f t="shared" si="14"/>
        <v>0.3135</v>
      </c>
    </row>
    <row r="200" spans="1:14" ht="16.5" customHeight="1" thickBot="1" x14ac:dyDescent="0.3">
      <c r="A200" s="332"/>
      <c r="B200" s="333"/>
      <c r="C200" s="358" t="s">
        <v>79</v>
      </c>
      <c r="D200" s="359"/>
      <c r="E200" s="359"/>
      <c r="F200" s="314"/>
      <c r="G200" s="371"/>
      <c r="H200" s="373"/>
      <c r="I200" s="78">
        <v>90</v>
      </c>
      <c r="J200" s="355">
        <v>165</v>
      </c>
      <c r="K200" s="340"/>
      <c r="L200" s="98">
        <v>1.5</v>
      </c>
      <c r="N200" s="102">
        <f t="shared" si="14"/>
        <v>0.82500000000000007</v>
      </c>
    </row>
    <row r="201" spans="1:14" ht="53.25" customHeight="1" thickBot="1" x14ac:dyDescent="0.3">
      <c r="A201" s="329"/>
      <c r="B201" s="304"/>
      <c r="C201" s="358" t="s">
        <v>82</v>
      </c>
      <c r="D201" s="359"/>
      <c r="E201" s="359"/>
      <c r="F201" s="314"/>
      <c r="G201" s="367"/>
      <c r="H201" s="369"/>
      <c r="I201" s="78" t="s">
        <v>324</v>
      </c>
      <c r="J201" s="355">
        <v>166</v>
      </c>
      <c r="K201" s="340"/>
      <c r="L201" s="98">
        <v>0.93</v>
      </c>
      <c r="N201" s="102">
        <f t="shared" si="14"/>
        <v>0.51150000000000007</v>
      </c>
    </row>
    <row r="202" spans="1:14" ht="48.75" customHeight="1" thickBot="1" x14ac:dyDescent="0.3">
      <c r="A202" s="331" t="s">
        <v>325</v>
      </c>
      <c r="B202" s="316"/>
      <c r="C202" s="358" t="s">
        <v>251</v>
      </c>
      <c r="D202" s="359"/>
      <c r="E202" s="359"/>
      <c r="F202" s="314"/>
      <c r="G202" s="355" t="s">
        <v>80</v>
      </c>
      <c r="H202" s="356"/>
      <c r="I202" s="78">
        <v>45</v>
      </c>
      <c r="J202" s="355">
        <v>167</v>
      </c>
      <c r="K202" s="340"/>
      <c r="L202" s="98">
        <v>0.75</v>
      </c>
      <c r="N202" s="102">
        <f t="shared" si="14"/>
        <v>0.41250000000000003</v>
      </c>
    </row>
    <row r="203" spans="1:14" ht="47.25" customHeight="1" thickBot="1" x14ac:dyDescent="0.3">
      <c r="A203" s="329"/>
      <c r="B203" s="304"/>
      <c r="C203" s="358" t="s">
        <v>326</v>
      </c>
      <c r="D203" s="359"/>
      <c r="E203" s="359"/>
      <c r="F203" s="314"/>
      <c r="G203" s="355" t="s">
        <v>45</v>
      </c>
      <c r="H203" s="356"/>
      <c r="I203" s="78" t="s">
        <v>176</v>
      </c>
      <c r="J203" s="355">
        <v>168</v>
      </c>
      <c r="K203" s="340"/>
      <c r="L203" s="98">
        <v>0.11</v>
      </c>
      <c r="N203" s="102">
        <f t="shared" si="14"/>
        <v>6.0500000000000005E-2</v>
      </c>
    </row>
    <row r="204" spans="1:14" ht="45.75" customHeight="1" thickBot="1" x14ac:dyDescent="0.3">
      <c r="A204" s="331" t="s">
        <v>327</v>
      </c>
      <c r="B204" s="380"/>
      <c r="C204" s="380"/>
      <c r="D204" s="380"/>
      <c r="E204" s="380"/>
      <c r="F204" s="316"/>
      <c r="G204" s="365" t="s">
        <v>45</v>
      </c>
      <c r="H204" s="366"/>
      <c r="I204" s="84">
        <v>21</v>
      </c>
      <c r="J204" s="365">
        <v>169</v>
      </c>
      <c r="K204" s="341"/>
      <c r="L204" s="99">
        <v>0.35</v>
      </c>
      <c r="N204" s="102">
        <f t="shared" si="14"/>
        <v>0.1925</v>
      </c>
    </row>
    <row r="205" spans="1:14" ht="16.5" customHeight="1" thickBot="1" x14ac:dyDescent="0.3">
      <c r="A205" s="350" t="s">
        <v>328</v>
      </c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352"/>
    </row>
    <row r="206" spans="1:14" ht="31.5" customHeight="1" thickBot="1" x14ac:dyDescent="0.3">
      <c r="A206" s="329" t="s">
        <v>329</v>
      </c>
      <c r="B206" s="330"/>
      <c r="C206" s="330"/>
      <c r="D206" s="304"/>
      <c r="E206" s="367" t="s">
        <v>45</v>
      </c>
      <c r="F206" s="368"/>
      <c r="G206" s="368"/>
      <c r="H206" s="369"/>
      <c r="I206" s="85" t="s">
        <v>330</v>
      </c>
      <c r="J206" s="367">
        <v>170</v>
      </c>
      <c r="K206" s="368"/>
      <c r="L206" s="100">
        <v>0.87</v>
      </c>
      <c r="N206" s="102">
        <f>L206*0.55</f>
        <v>0.47850000000000004</v>
      </c>
    </row>
    <row r="207" spans="1:14" ht="98.25" customHeight="1" thickBot="1" x14ac:dyDescent="0.3">
      <c r="A207" s="358" t="s">
        <v>331</v>
      </c>
      <c r="B207" s="359"/>
      <c r="C207" s="359"/>
      <c r="D207" s="314"/>
      <c r="E207" s="355" t="s">
        <v>45</v>
      </c>
      <c r="F207" s="340"/>
      <c r="G207" s="340"/>
      <c r="H207" s="356"/>
      <c r="I207" s="78" t="s">
        <v>332</v>
      </c>
      <c r="J207" s="355">
        <v>171</v>
      </c>
      <c r="K207" s="340"/>
      <c r="L207" s="98">
        <v>0.81</v>
      </c>
      <c r="N207" s="102">
        <f t="shared" ref="N207:N211" si="15">L207*0.55</f>
        <v>0.44550000000000006</v>
      </c>
    </row>
    <row r="208" spans="1:14" ht="53.25" customHeight="1" thickBot="1" x14ac:dyDescent="0.3">
      <c r="A208" s="358" t="s">
        <v>333</v>
      </c>
      <c r="B208" s="359"/>
      <c r="C208" s="359"/>
      <c r="D208" s="314"/>
      <c r="E208" s="377" t="s">
        <v>45</v>
      </c>
      <c r="F208" s="378"/>
      <c r="G208" s="378"/>
      <c r="H208" s="379"/>
      <c r="I208" s="80" t="s">
        <v>275</v>
      </c>
      <c r="J208" s="377">
        <v>172</v>
      </c>
      <c r="K208" s="378"/>
      <c r="L208" s="98">
        <v>0.19</v>
      </c>
      <c r="N208" s="102">
        <f t="shared" si="15"/>
        <v>0.10450000000000001</v>
      </c>
    </row>
    <row r="209" spans="1:27" ht="81.75" customHeight="1" thickBot="1" x14ac:dyDescent="0.3">
      <c r="A209" s="358" t="s">
        <v>334</v>
      </c>
      <c r="B209" s="359"/>
      <c r="C209" s="359"/>
      <c r="D209" s="314"/>
      <c r="E209" s="355" t="s">
        <v>80</v>
      </c>
      <c r="F209" s="340"/>
      <c r="G209" s="340"/>
      <c r="H209" s="356"/>
      <c r="I209" s="78">
        <v>45</v>
      </c>
      <c r="J209" s="355">
        <v>173</v>
      </c>
      <c r="K209" s="340"/>
      <c r="L209" s="98">
        <v>0.75</v>
      </c>
      <c r="N209" s="102">
        <f t="shared" si="15"/>
        <v>0.41250000000000003</v>
      </c>
    </row>
    <row r="210" spans="1:27" ht="109.5" customHeight="1" thickBot="1" x14ac:dyDescent="0.3">
      <c r="A210" s="361" t="s">
        <v>335</v>
      </c>
      <c r="B210" s="362"/>
      <c r="C210" s="358" t="s">
        <v>336</v>
      </c>
      <c r="D210" s="314"/>
      <c r="E210" s="365" t="s">
        <v>45</v>
      </c>
      <c r="F210" s="341"/>
      <c r="G210" s="341"/>
      <c r="H210" s="366"/>
      <c r="I210" s="78">
        <v>27</v>
      </c>
      <c r="J210" s="355">
        <v>174</v>
      </c>
      <c r="K210" s="340"/>
      <c r="L210" s="98">
        <v>0.45</v>
      </c>
      <c r="N210" s="102">
        <f t="shared" si="15"/>
        <v>0.24750000000000003</v>
      </c>
    </row>
    <row r="211" spans="1:27" ht="45" customHeight="1" thickBot="1" x14ac:dyDescent="0.3">
      <c r="A211" s="363"/>
      <c r="B211" s="364"/>
      <c r="C211" s="358" t="s">
        <v>221</v>
      </c>
      <c r="D211" s="314"/>
      <c r="E211" s="367"/>
      <c r="F211" s="368"/>
      <c r="G211" s="368"/>
      <c r="H211" s="369"/>
      <c r="I211" s="78" t="s">
        <v>330</v>
      </c>
      <c r="J211" s="355">
        <v>175</v>
      </c>
      <c r="K211" s="340"/>
      <c r="L211" s="98">
        <v>0.87</v>
      </c>
      <c r="N211" s="102">
        <f t="shared" si="15"/>
        <v>0.47850000000000004</v>
      </c>
    </row>
    <row r="212" spans="1:27" ht="50.25" customHeight="1" thickBot="1" x14ac:dyDescent="0.3">
      <c r="A212" s="347" t="s">
        <v>337</v>
      </c>
      <c r="B212" s="348"/>
      <c r="C212" s="348"/>
      <c r="D212" s="348"/>
      <c r="E212" s="348"/>
      <c r="F212" s="348"/>
      <c r="G212" s="348"/>
      <c r="H212" s="348"/>
      <c r="I212" s="348"/>
      <c r="J212" s="348"/>
      <c r="K212" s="348"/>
      <c r="L212" s="348"/>
      <c r="M212" s="348"/>
      <c r="N212" s="349"/>
    </row>
    <row r="213" spans="1:27" ht="67.5" customHeight="1" thickBot="1" x14ac:dyDescent="0.3">
      <c r="A213" s="358" t="s">
        <v>338</v>
      </c>
      <c r="B213" s="359"/>
      <c r="C213" s="359"/>
      <c r="D213" s="314"/>
      <c r="E213" s="365" t="s">
        <v>339</v>
      </c>
      <c r="F213" s="341"/>
      <c r="G213" s="366"/>
      <c r="H213" s="365" t="s">
        <v>340</v>
      </c>
      <c r="I213" s="374"/>
      <c r="J213" s="360">
        <v>176</v>
      </c>
      <c r="K213" s="360"/>
      <c r="L213" s="344" t="s">
        <v>340</v>
      </c>
      <c r="N213" s="344" t="s">
        <v>742</v>
      </c>
    </row>
    <row r="214" spans="1:27" ht="63" customHeight="1" thickBot="1" x14ac:dyDescent="0.3">
      <c r="A214" s="358" t="s">
        <v>341</v>
      </c>
      <c r="B214" s="359"/>
      <c r="C214" s="359"/>
      <c r="D214" s="314"/>
      <c r="E214" s="371"/>
      <c r="F214" s="372"/>
      <c r="G214" s="373"/>
      <c r="H214" s="371"/>
      <c r="I214" s="375"/>
      <c r="J214" s="360">
        <v>177</v>
      </c>
      <c r="K214" s="360"/>
      <c r="L214" s="345"/>
      <c r="N214" s="345"/>
    </row>
    <row r="215" spans="1:27" ht="63" customHeight="1" thickBot="1" x14ac:dyDescent="0.3">
      <c r="A215" s="358" t="s">
        <v>342</v>
      </c>
      <c r="B215" s="359"/>
      <c r="C215" s="359"/>
      <c r="D215" s="314"/>
      <c r="E215" s="371"/>
      <c r="F215" s="372"/>
      <c r="G215" s="373"/>
      <c r="H215" s="371"/>
      <c r="I215" s="375"/>
      <c r="J215" s="360">
        <v>178</v>
      </c>
      <c r="K215" s="360"/>
      <c r="L215" s="345"/>
      <c r="N215" s="345"/>
    </row>
    <row r="216" spans="1:27" ht="63" customHeight="1" thickBot="1" x14ac:dyDescent="0.3">
      <c r="A216" s="358" t="s">
        <v>343</v>
      </c>
      <c r="B216" s="359"/>
      <c r="C216" s="359"/>
      <c r="D216" s="314"/>
      <c r="E216" s="367"/>
      <c r="F216" s="368"/>
      <c r="G216" s="369"/>
      <c r="H216" s="367"/>
      <c r="I216" s="376"/>
      <c r="J216" s="360">
        <v>179</v>
      </c>
      <c r="K216" s="360"/>
      <c r="L216" s="357"/>
      <c r="N216" s="346"/>
    </row>
    <row r="217" spans="1:27" s="2" customFormat="1" ht="69" customHeight="1" thickBot="1" x14ac:dyDescent="0.3">
      <c r="A217" s="331" t="s">
        <v>744</v>
      </c>
      <c r="B217" s="380"/>
      <c r="C217" s="380"/>
      <c r="D217" s="316"/>
      <c r="E217" s="341" t="s">
        <v>339</v>
      </c>
      <c r="F217" s="341"/>
      <c r="G217" s="341"/>
      <c r="H217" s="225"/>
      <c r="I217" s="226"/>
      <c r="J217" s="227"/>
      <c r="K217" s="224">
        <v>180</v>
      </c>
      <c r="L217" s="340" t="s">
        <v>340</v>
      </c>
      <c r="M217" s="340"/>
      <c r="N217" s="232" t="s">
        <v>743</v>
      </c>
    </row>
    <row r="218" spans="1:27" ht="64.5" customHeight="1" thickBot="1" x14ac:dyDescent="0.3">
      <c r="A218" s="302" t="s">
        <v>764</v>
      </c>
      <c r="B218" s="302"/>
      <c r="C218" s="302"/>
      <c r="D218" s="302"/>
      <c r="E218" s="342"/>
      <c r="F218" s="342"/>
      <c r="G218" s="342"/>
      <c r="H218" s="355" t="s">
        <v>340</v>
      </c>
      <c r="I218" s="340"/>
      <c r="J218" s="360">
        <v>180</v>
      </c>
      <c r="K218" s="360"/>
      <c r="L218" s="340" t="s">
        <v>340</v>
      </c>
      <c r="M218" s="340"/>
      <c r="N218" s="232" t="s">
        <v>742</v>
      </c>
    </row>
    <row r="219" spans="1:27" s="2" customFormat="1" ht="83.25" customHeight="1" thickBot="1" x14ac:dyDescent="0.3">
      <c r="A219" s="302" t="s">
        <v>765</v>
      </c>
      <c r="B219" s="302"/>
      <c r="C219" s="302"/>
      <c r="D219" s="302"/>
      <c r="E219" s="343"/>
      <c r="F219" s="343"/>
      <c r="G219" s="343"/>
      <c r="H219" s="263"/>
      <c r="I219" s="263"/>
      <c r="J219" s="360">
        <v>180</v>
      </c>
      <c r="K219" s="360"/>
      <c r="L219" s="340" t="s">
        <v>340</v>
      </c>
      <c r="M219" s="340"/>
      <c r="N219" s="232" t="s">
        <v>763</v>
      </c>
    </row>
    <row r="220" spans="1:27" ht="16.5" thickBot="1" x14ac:dyDescent="0.3">
      <c r="A220" s="329" t="s">
        <v>344</v>
      </c>
      <c r="B220" s="330"/>
      <c r="C220" s="330"/>
      <c r="D220" s="330"/>
      <c r="E220" s="330"/>
      <c r="F220" s="330"/>
      <c r="G220" s="330"/>
      <c r="H220" s="359"/>
      <c r="I220" s="359"/>
      <c r="J220" s="330"/>
      <c r="K220" s="330"/>
      <c r="L220" s="91"/>
      <c r="N220" s="91"/>
    </row>
    <row r="221" spans="1:27" ht="47.25" customHeight="1" thickBot="1" x14ac:dyDescent="0.3">
      <c r="A221" s="358" t="s">
        <v>345</v>
      </c>
      <c r="B221" s="359"/>
      <c r="C221" s="359"/>
      <c r="D221" s="314"/>
      <c r="E221" s="365" t="s">
        <v>45</v>
      </c>
      <c r="F221" s="341"/>
      <c r="G221" s="366"/>
      <c r="H221" s="365" t="s">
        <v>340</v>
      </c>
      <c r="I221" s="341"/>
      <c r="J221" s="355">
        <v>181</v>
      </c>
      <c r="K221" s="340"/>
      <c r="L221" s="344" t="s">
        <v>340</v>
      </c>
      <c r="N221" s="344" t="s">
        <v>742</v>
      </c>
    </row>
    <row r="222" spans="1:27" ht="78.75" customHeight="1" thickBot="1" x14ac:dyDescent="0.3">
      <c r="A222" s="358" t="s">
        <v>346</v>
      </c>
      <c r="B222" s="359"/>
      <c r="C222" s="359"/>
      <c r="D222" s="314"/>
      <c r="E222" s="371"/>
      <c r="F222" s="372"/>
      <c r="G222" s="373"/>
      <c r="H222" s="371"/>
      <c r="I222" s="372"/>
      <c r="J222" s="355">
        <v>182</v>
      </c>
      <c r="K222" s="340"/>
      <c r="L222" s="345"/>
      <c r="N222" s="345"/>
    </row>
    <row r="223" spans="1:27" ht="63" customHeight="1" thickBot="1" x14ac:dyDescent="0.3">
      <c r="A223" s="358" t="s">
        <v>347</v>
      </c>
      <c r="B223" s="359"/>
      <c r="C223" s="359"/>
      <c r="D223" s="314"/>
      <c r="E223" s="371"/>
      <c r="F223" s="372"/>
      <c r="G223" s="373"/>
      <c r="H223" s="371"/>
      <c r="I223" s="372"/>
      <c r="J223" s="355">
        <v>183</v>
      </c>
      <c r="K223" s="340"/>
      <c r="L223" s="345"/>
      <c r="N223" s="345"/>
    </row>
    <row r="224" spans="1:27" ht="36" customHeight="1" thickBot="1" x14ac:dyDescent="0.3">
      <c r="A224" s="358" t="s">
        <v>348</v>
      </c>
      <c r="B224" s="359"/>
      <c r="C224" s="359"/>
      <c r="D224" s="314"/>
      <c r="E224" s="367"/>
      <c r="F224" s="368"/>
      <c r="G224" s="369"/>
      <c r="H224" s="367"/>
      <c r="I224" s="368"/>
      <c r="J224" s="355">
        <v>184</v>
      </c>
      <c r="K224" s="340"/>
      <c r="L224" s="346"/>
      <c r="N224" s="346"/>
      <c r="Z224" s="57"/>
      <c r="AA224" s="57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8" spans="1:12" ht="15.75" x14ac:dyDescent="0.25">
      <c r="A228" s="125" t="s">
        <v>39</v>
      </c>
      <c r="B228" s="125"/>
      <c r="C228" s="125"/>
      <c r="D228" s="125"/>
      <c r="E228" s="125" t="s">
        <v>696</v>
      </c>
      <c r="F228" s="125"/>
      <c r="G228" s="125"/>
      <c r="H228" s="125"/>
      <c r="I228" s="125"/>
      <c r="J228" s="125"/>
      <c r="K228" s="125"/>
      <c r="L228" s="125"/>
    </row>
    <row r="230" spans="1:12" ht="23.25" x14ac:dyDescent="0.35">
      <c r="A230" s="106"/>
    </row>
  </sheetData>
  <mergeCells count="577">
    <mergeCell ref="G1:N1"/>
    <mergeCell ref="G2:N2"/>
    <mergeCell ref="G3:N3"/>
    <mergeCell ref="N213:N216"/>
    <mergeCell ref="N221:N224"/>
    <mergeCell ref="A9:N9"/>
    <mergeCell ref="N150:N152"/>
    <mergeCell ref="L11:M12"/>
    <mergeCell ref="A115:F115"/>
    <mergeCell ref="B13:E13"/>
    <mergeCell ref="F13:G13"/>
    <mergeCell ref="H13:K13"/>
    <mergeCell ref="A15:E15"/>
    <mergeCell ref="F15:G18"/>
    <mergeCell ref="H15:K18"/>
    <mergeCell ref="A16:E16"/>
    <mergeCell ref="A17:E17"/>
    <mergeCell ref="A18:E18"/>
    <mergeCell ref="A11:A12"/>
    <mergeCell ref="B11:E12"/>
    <mergeCell ref="L217:M217"/>
    <mergeCell ref="A217:D217"/>
    <mergeCell ref="F11:G12"/>
    <mergeCell ref="H11:K12"/>
    <mergeCell ref="N11:N12"/>
    <mergeCell ref="B26:E26"/>
    <mergeCell ref="F26:G26"/>
    <mergeCell ref="H26:K26"/>
    <mergeCell ref="B27:E27"/>
    <mergeCell ref="F27:G27"/>
    <mergeCell ref="H27:K27"/>
    <mergeCell ref="A24:E24"/>
    <mergeCell ref="F24:G24"/>
    <mergeCell ref="H24:K24"/>
    <mergeCell ref="A25:A27"/>
    <mergeCell ref="F25:G25"/>
    <mergeCell ref="H25:K25"/>
    <mergeCell ref="B25:E25"/>
    <mergeCell ref="H22:K22"/>
    <mergeCell ref="A23:E23"/>
    <mergeCell ref="N15:N18"/>
    <mergeCell ref="F23:G23"/>
    <mergeCell ref="H23:K23"/>
    <mergeCell ref="A19:K19"/>
    <mergeCell ref="A20:A21"/>
    <mergeCell ref="B20:E20"/>
    <mergeCell ref="F20:G21"/>
    <mergeCell ref="H20:K20"/>
    <mergeCell ref="J33:K33"/>
    <mergeCell ref="C34:F34"/>
    <mergeCell ref="J34:K34"/>
    <mergeCell ref="A31:B32"/>
    <mergeCell ref="C31:F31"/>
    <mergeCell ref="G31:H32"/>
    <mergeCell ref="J31:K31"/>
    <mergeCell ref="C32:F32"/>
    <mergeCell ref="J32:K32"/>
    <mergeCell ref="A22:E22"/>
    <mergeCell ref="F22:G22"/>
    <mergeCell ref="B21:E21"/>
    <mergeCell ref="H21:K21"/>
    <mergeCell ref="I38:K38"/>
    <mergeCell ref="C39:F39"/>
    <mergeCell ref="I39:K39"/>
    <mergeCell ref="A40:K40"/>
    <mergeCell ref="A36:B39"/>
    <mergeCell ref="C36:F36"/>
    <mergeCell ref="G36:H39"/>
    <mergeCell ref="I36:K36"/>
    <mergeCell ref="C37:F37"/>
    <mergeCell ref="I37:K37"/>
    <mergeCell ref="C38:F38"/>
    <mergeCell ref="A29:A30"/>
    <mergeCell ref="B29:E29"/>
    <mergeCell ref="F29:G30"/>
    <mergeCell ref="H29:J29"/>
    <mergeCell ref="B30:E30"/>
    <mergeCell ref="H30:J30"/>
    <mergeCell ref="A33:B34"/>
    <mergeCell ref="C33:F33"/>
    <mergeCell ref="G33:H34"/>
    <mergeCell ref="A46:F46"/>
    <mergeCell ref="G46:H46"/>
    <mergeCell ref="I46:K46"/>
    <mergeCell ref="A47:B47"/>
    <mergeCell ref="C47:F47"/>
    <mergeCell ref="G47:H47"/>
    <mergeCell ref="I47:K47"/>
    <mergeCell ref="C44:F44"/>
    <mergeCell ref="I44:K44"/>
    <mergeCell ref="A45:F45"/>
    <mergeCell ref="G45:H45"/>
    <mergeCell ref="I45:K45"/>
    <mergeCell ref="A41:B44"/>
    <mergeCell ref="C41:F41"/>
    <mergeCell ref="G41:H44"/>
    <mergeCell ref="I41:K41"/>
    <mergeCell ref="C42:F42"/>
    <mergeCell ref="I42:K42"/>
    <mergeCell ref="C43:F43"/>
    <mergeCell ref="I43:K43"/>
    <mergeCell ref="I51:K51"/>
    <mergeCell ref="C52:F52"/>
    <mergeCell ref="I52:K52"/>
    <mergeCell ref="A53:K53"/>
    <mergeCell ref="I48:K48"/>
    <mergeCell ref="C49:F49"/>
    <mergeCell ref="I49:K49"/>
    <mergeCell ref="C50:F50"/>
    <mergeCell ref="I50:K50"/>
    <mergeCell ref="A48:B52"/>
    <mergeCell ref="C48:F48"/>
    <mergeCell ref="G48:H48"/>
    <mergeCell ref="G49:H49"/>
    <mergeCell ref="G50:H50"/>
    <mergeCell ref="C51:F51"/>
    <mergeCell ref="G51:H51"/>
    <mergeCell ref="G52:H52"/>
    <mergeCell ref="A54:B54"/>
    <mergeCell ref="C54:F54"/>
    <mergeCell ref="G54:H54"/>
    <mergeCell ref="I54:K54"/>
    <mergeCell ref="A55:F55"/>
    <mergeCell ref="G55:H55"/>
    <mergeCell ref="I55:K55"/>
    <mergeCell ref="I58:K58"/>
    <mergeCell ref="C59:F59"/>
    <mergeCell ref="I59:K59"/>
    <mergeCell ref="C60:F60"/>
    <mergeCell ref="I60:K60"/>
    <mergeCell ref="A56:F56"/>
    <mergeCell ref="G56:H56"/>
    <mergeCell ref="I56:K56"/>
    <mergeCell ref="A57:B60"/>
    <mergeCell ref="C57:F57"/>
    <mergeCell ref="G57:H60"/>
    <mergeCell ref="I57:K57"/>
    <mergeCell ref="C58:F58"/>
    <mergeCell ref="C64:F64"/>
    <mergeCell ref="J64:K64"/>
    <mergeCell ref="C65:F65"/>
    <mergeCell ref="J65:K65"/>
    <mergeCell ref="A61:K61"/>
    <mergeCell ref="A62:F62"/>
    <mergeCell ref="G62:H62"/>
    <mergeCell ref="J62:K62"/>
    <mergeCell ref="A63:B66"/>
    <mergeCell ref="C63:F63"/>
    <mergeCell ref="G63:H66"/>
    <mergeCell ref="J63:K63"/>
    <mergeCell ref="J68:K68"/>
    <mergeCell ref="A69:F69"/>
    <mergeCell ref="G69:H69"/>
    <mergeCell ref="J69:K69"/>
    <mergeCell ref="C66:F66"/>
    <mergeCell ref="J66:K66"/>
    <mergeCell ref="A67:B68"/>
    <mergeCell ref="C67:F67"/>
    <mergeCell ref="G67:H67"/>
    <mergeCell ref="G68:H68"/>
    <mergeCell ref="J67:K67"/>
    <mergeCell ref="C68:F68"/>
    <mergeCell ref="J72:K72"/>
    <mergeCell ref="C73:F73"/>
    <mergeCell ref="G73:H73"/>
    <mergeCell ref="J73:K73"/>
    <mergeCell ref="A74:B75"/>
    <mergeCell ref="C74:F74"/>
    <mergeCell ref="G74:H75"/>
    <mergeCell ref="J74:K74"/>
    <mergeCell ref="A70:B73"/>
    <mergeCell ref="C70:F70"/>
    <mergeCell ref="G70:H72"/>
    <mergeCell ref="J70:K70"/>
    <mergeCell ref="C71:F71"/>
    <mergeCell ref="J71:K71"/>
    <mergeCell ref="C72:F72"/>
    <mergeCell ref="C75:F75"/>
    <mergeCell ref="J75:K75"/>
    <mergeCell ref="A76:B78"/>
    <mergeCell ref="C76:F76"/>
    <mergeCell ref="G76:H78"/>
    <mergeCell ref="J76:K76"/>
    <mergeCell ref="C77:F77"/>
    <mergeCell ref="J77:K77"/>
    <mergeCell ref="C78:F78"/>
    <mergeCell ref="J78:K78"/>
    <mergeCell ref="A79:B86"/>
    <mergeCell ref="C79:C80"/>
    <mergeCell ref="D79:F79"/>
    <mergeCell ref="G79:H86"/>
    <mergeCell ref="J79:K79"/>
    <mergeCell ref="D80:F80"/>
    <mergeCell ref="J80:K80"/>
    <mergeCell ref="C81:C82"/>
    <mergeCell ref="D81:F81"/>
    <mergeCell ref="J81:K81"/>
    <mergeCell ref="D82:F82"/>
    <mergeCell ref="J82:K82"/>
    <mergeCell ref="C85:C86"/>
    <mergeCell ref="D85:F85"/>
    <mergeCell ref="J85:K85"/>
    <mergeCell ref="D86:F86"/>
    <mergeCell ref="J86:K86"/>
    <mergeCell ref="C83:C84"/>
    <mergeCell ref="D83:F83"/>
    <mergeCell ref="J83:K83"/>
    <mergeCell ref="D84:F84"/>
    <mergeCell ref="J84:K84"/>
    <mergeCell ref="J90:K90"/>
    <mergeCell ref="C91:F91"/>
    <mergeCell ref="J91:K91"/>
    <mergeCell ref="C92:F92"/>
    <mergeCell ref="J92:K92"/>
    <mergeCell ref="A87:F88"/>
    <mergeCell ref="G87:H88"/>
    <mergeCell ref="I87:I88"/>
    <mergeCell ref="J87:K88"/>
    <mergeCell ref="A89:B92"/>
    <mergeCell ref="C89:F89"/>
    <mergeCell ref="G89:H92"/>
    <mergeCell ref="J89:K89"/>
    <mergeCell ref="C90:F90"/>
    <mergeCell ref="J95:K95"/>
    <mergeCell ref="C96:F96"/>
    <mergeCell ref="J96:K96"/>
    <mergeCell ref="A97:B98"/>
    <mergeCell ref="C97:F97"/>
    <mergeCell ref="G97:H98"/>
    <mergeCell ref="J97:K97"/>
    <mergeCell ref="C98:F98"/>
    <mergeCell ref="A93:B96"/>
    <mergeCell ref="C93:F93"/>
    <mergeCell ref="G93:H96"/>
    <mergeCell ref="J93:K93"/>
    <mergeCell ref="C94:F94"/>
    <mergeCell ref="J94:K94"/>
    <mergeCell ref="C95:F95"/>
    <mergeCell ref="C101:F101"/>
    <mergeCell ref="J101:K101"/>
    <mergeCell ref="C102:F102"/>
    <mergeCell ref="J102:K102"/>
    <mergeCell ref="J98:K98"/>
    <mergeCell ref="A99:B102"/>
    <mergeCell ref="C99:F99"/>
    <mergeCell ref="G99:H102"/>
    <mergeCell ref="J99:K99"/>
    <mergeCell ref="C100:F100"/>
    <mergeCell ref="J100:K100"/>
    <mergeCell ref="A105:B106"/>
    <mergeCell ref="C105:F105"/>
    <mergeCell ref="G105:H106"/>
    <mergeCell ref="J105:K105"/>
    <mergeCell ref="C106:F106"/>
    <mergeCell ref="J106:K106"/>
    <mergeCell ref="A103:B104"/>
    <mergeCell ref="C103:F103"/>
    <mergeCell ref="G103:H104"/>
    <mergeCell ref="J103:K103"/>
    <mergeCell ref="C104:F104"/>
    <mergeCell ref="J104:K104"/>
    <mergeCell ref="J109:K109"/>
    <mergeCell ref="A110:F110"/>
    <mergeCell ref="G110:H110"/>
    <mergeCell ref="J110:K110"/>
    <mergeCell ref="A111:F111"/>
    <mergeCell ref="G111:H111"/>
    <mergeCell ref="J111:K111"/>
    <mergeCell ref="A107:B109"/>
    <mergeCell ref="C107:F107"/>
    <mergeCell ref="G107:H109"/>
    <mergeCell ref="J107:K107"/>
    <mergeCell ref="C108:F108"/>
    <mergeCell ref="J108:K108"/>
    <mergeCell ref="C109:F109"/>
    <mergeCell ref="A114:F114"/>
    <mergeCell ref="G114:H114"/>
    <mergeCell ref="J114:K114"/>
    <mergeCell ref="A112:B113"/>
    <mergeCell ref="C112:F112"/>
    <mergeCell ref="G112:H113"/>
    <mergeCell ref="J112:K112"/>
    <mergeCell ref="C113:F113"/>
    <mergeCell ref="J113:K113"/>
    <mergeCell ref="C117:F117"/>
    <mergeCell ref="J117:K117"/>
    <mergeCell ref="A118:K118"/>
    <mergeCell ref="A119:F119"/>
    <mergeCell ref="G119:H119"/>
    <mergeCell ref="J119:K119"/>
    <mergeCell ref="G115:H115"/>
    <mergeCell ref="J115:K115"/>
    <mergeCell ref="A116:B117"/>
    <mergeCell ref="C116:F116"/>
    <mergeCell ref="G116:H117"/>
    <mergeCell ref="J116:K116"/>
    <mergeCell ref="A122:B123"/>
    <mergeCell ref="C122:F122"/>
    <mergeCell ref="G122:H123"/>
    <mergeCell ref="J122:K122"/>
    <mergeCell ref="C123:F123"/>
    <mergeCell ref="J123:K123"/>
    <mergeCell ref="A120:B121"/>
    <mergeCell ref="C120:F120"/>
    <mergeCell ref="G120:H121"/>
    <mergeCell ref="J120:K120"/>
    <mergeCell ref="C121:F121"/>
    <mergeCell ref="J121:K121"/>
    <mergeCell ref="A124:F124"/>
    <mergeCell ref="G124:H124"/>
    <mergeCell ref="J124:K124"/>
    <mergeCell ref="A125:B126"/>
    <mergeCell ref="C125:F125"/>
    <mergeCell ref="G125:H126"/>
    <mergeCell ref="J125:K125"/>
    <mergeCell ref="C126:F126"/>
    <mergeCell ref="J126:K126"/>
    <mergeCell ref="J130:K130"/>
    <mergeCell ref="A131:F131"/>
    <mergeCell ref="G131:H131"/>
    <mergeCell ref="J131:K131"/>
    <mergeCell ref="A132:F132"/>
    <mergeCell ref="G132:H132"/>
    <mergeCell ref="J132:K132"/>
    <mergeCell ref="A127:F127"/>
    <mergeCell ref="G127:H127"/>
    <mergeCell ref="J127:K127"/>
    <mergeCell ref="A128:B130"/>
    <mergeCell ref="C128:F128"/>
    <mergeCell ref="G128:H130"/>
    <mergeCell ref="J128:K128"/>
    <mergeCell ref="C129:F129"/>
    <mergeCell ref="J129:K129"/>
    <mergeCell ref="C130:F130"/>
    <mergeCell ref="A136:F136"/>
    <mergeCell ref="G136:H136"/>
    <mergeCell ref="J136:K136"/>
    <mergeCell ref="A138:B139"/>
    <mergeCell ref="C138:F138"/>
    <mergeCell ref="G138:H138"/>
    <mergeCell ref="J138:K138"/>
    <mergeCell ref="C139:F139"/>
    <mergeCell ref="A133:B135"/>
    <mergeCell ref="C133:F133"/>
    <mergeCell ref="G133:H135"/>
    <mergeCell ref="J133:K133"/>
    <mergeCell ref="C134:F134"/>
    <mergeCell ref="J134:K134"/>
    <mergeCell ref="C135:F135"/>
    <mergeCell ref="J135:K135"/>
    <mergeCell ref="A137:N137"/>
    <mergeCell ref="A141:B142"/>
    <mergeCell ref="C141:F141"/>
    <mergeCell ref="G141:H142"/>
    <mergeCell ref="J141:K141"/>
    <mergeCell ref="C142:F142"/>
    <mergeCell ref="J142:K142"/>
    <mergeCell ref="G139:H139"/>
    <mergeCell ref="J139:K139"/>
    <mergeCell ref="A140:F140"/>
    <mergeCell ref="G140:H140"/>
    <mergeCell ref="J140:K140"/>
    <mergeCell ref="J145:K145"/>
    <mergeCell ref="C146:F146"/>
    <mergeCell ref="J146:K146"/>
    <mergeCell ref="A147:B148"/>
    <mergeCell ref="C147:F147"/>
    <mergeCell ref="G147:H148"/>
    <mergeCell ref="J147:K147"/>
    <mergeCell ref="C148:F148"/>
    <mergeCell ref="A143:B146"/>
    <mergeCell ref="C143:F143"/>
    <mergeCell ref="G143:H146"/>
    <mergeCell ref="J143:K143"/>
    <mergeCell ref="C144:F144"/>
    <mergeCell ref="J144:K144"/>
    <mergeCell ref="C145:F145"/>
    <mergeCell ref="J148:K148"/>
    <mergeCell ref="A159:B160"/>
    <mergeCell ref="C159:F159"/>
    <mergeCell ref="G159:H159"/>
    <mergeCell ref="J159:K159"/>
    <mergeCell ref="C160:F160"/>
    <mergeCell ref="G160:H160"/>
    <mergeCell ref="J160:K160"/>
    <mergeCell ref="A161:K161"/>
    <mergeCell ref="A150:F150"/>
    <mergeCell ref="A151:F151"/>
    <mergeCell ref="A152:F152"/>
    <mergeCell ref="G150:H152"/>
    <mergeCell ref="I150:I152"/>
    <mergeCell ref="J150:K152"/>
    <mergeCell ref="A155:F155"/>
    <mergeCell ref="G155:H158"/>
    <mergeCell ref="J155:K155"/>
    <mergeCell ref="A156:F156"/>
    <mergeCell ref="J156:K156"/>
    <mergeCell ref="A157:F157"/>
    <mergeCell ref="J157:K157"/>
    <mergeCell ref="A158:F158"/>
    <mergeCell ref="J158:K158"/>
    <mergeCell ref="A162:B163"/>
    <mergeCell ref="C162:F162"/>
    <mergeCell ref="G162:H162"/>
    <mergeCell ref="J162:K162"/>
    <mergeCell ref="C163:F163"/>
    <mergeCell ref="G163:H163"/>
    <mergeCell ref="J163:K163"/>
    <mergeCell ref="A164:F164"/>
    <mergeCell ref="G164:H164"/>
    <mergeCell ref="J164:K164"/>
    <mergeCell ref="A167:B168"/>
    <mergeCell ref="C167:F167"/>
    <mergeCell ref="G167:H168"/>
    <mergeCell ref="J167:K167"/>
    <mergeCell ref="C168:F168"/>
    <mergeCell ref="J168:K168"/>
    <mergeCell ref="A165:F165"/>
    <mergeCell ref="G165:H165"/>
    <mergeCell ref="J165:K165"/>
    <mergeCell ref="A166:F166"/>
    <mergeCell ref="G166:H166"/>
    <mergeCell ref="J166:K166"/>
    <mergeCell ref="C171:F171"/>
    <mergeCell ref="J171:K171"/>
    <mergeCell ref="C172:F172"/>
    <mergeCell ref="J172:K172"/>
    <mergeCell ref="A169:B169"/>
    <mergeCell ref="C169:F169"/>
    <mergeCell ref="G169:H173"/>
    <mergeCell ref="J169:K169"/>
    <mergeCell ref="A170:B173"/>
    <mergeCell ref="C170:F170"/>
    <mergeCell ref="J170:K170"/>
    <mergeCell ref="A176:F176"/>
    <mergeCell ref="G176:H176"/>
    <mergeCell ref="J176:K176"/>
    <mergeCell ref="A177:F177"/>
    <mergeCell ref="G177:H177"/>
    <mergeCell ref="J177:K177"/>
    <mergeCell ref="C173:F173"/>
    <mergeCell ref="J173:K173"/>
    <mergeCell ref="A175:F175"/>
    <mergeCell ref="G175:H175"/>
    <mergeCell ref="J175:K175"/>
    <mergeCell ref="A178:F178"/>
    <mergeCell ref="G178:H178"/>
    <mergeCell ref="J178:K178"/>
    <mergeCell ref="A179:K179"/>
    <mergeCell ref="A180:F180"/>
    <mergeCell ref="G180:H180"/>
    <mergeCell ref="J180:K180"/>
    <mergeCell ref="A183:F183"/>
    <mergeCell ref="G183:H183"/>
    <mergeCell ref="J183:K183"/>
    <mergeCell ref="A184:K184"/>
    <mergeCell ref="A181:F181"/>
    <mergeCell ref="G181:H181"/>
    <mergeCell ref="J181:K181"/>
    <mergeCell ref="A182:F182"/>
    <mergeCell ref="G182:H182"/>
    <mergeCell ref="J182:K182"/>
    <mergeCell ref="A186:F186"/>
    <mergeCell ref="G186:H186"/>
    <mergeCell ref="J186:K186"/>
    <mergeCell ref="A185:E185"/>
    <mergeCell ref="G185:H185"/>
    <mergeCell ref="A187:B189"/>
    <mergeCell ref="C187:F187"/>
    <mergeCell ref="G187:H189"/>
    <mergeCell ref="J187:K187"/>
    <mergeCell ref="C188:F188"/>
    <mergeCell ref="A191:F191"/>
    <mergeCell ref="G191:H191"/>
    <mergeCell ref="J191:K191"/>
    <mergeCell ref="A192:F192"/>
    <mergeCell ref="G192:H192"/>
    <mergeCell ref="J192:K192"/>
    <mergeCell ref="J188:K188"/>
    <mergeCell ref="C189:F189"/>
    <mergeCell ref="J189:K189"/>
    <mergeCell ref="A190:K190"/>
    <mergeCell ref="A193:F193"/>
    <mergeCell ref="G193:H193"/>
    <mergeCell ref="J193:K193"/>
    <mergeCell ref="A194:K194"/>
    <mergeCell ref="A195:B196"/>
    <mergeCell ref="C195:F195"/>
    <mergeCell ref="G195:H196"/>
    <mergeCell ref="J195:K195"/>
    <mergeCell ref="C196:F196"/>
    <mergeCell ref="J196:K196"/>
    <mergeCell ref="A197:B198"/>
    <mergeCell ref="C197:F197"/>
    <mergeCell ref="G197:H198"/>
    <mergeCell ref="J197:K197"/>
    <mergeCell ref="C198:F198"/>
    <mergeCell ref="J198:K198"/>
    <mergeCell ref="A199:B201"/>
    <mergeCell ref="C200:F200"/>
    <mergeCell ref="C199:F199"/>
    <mergeCell ref="G199:H201"/>
    <mergeCell ref="J200:K200"/>
    <mergeCell ref="J199:K199"/>
    <mergeCell ref="C201:F201"/>
    <mergeCell ref="J201:K201"/>
    <mergeCell ref="C211:D211"/>
    <mergeCell ref="A208:D208"/>
    <mergeCell ref="E208:H208"/>
    <mergeCell ref="J203:K203"/>
    <mergeCell ref="A204:F204"/>
    <mergeCell ref="G204:H204"/>
    <mergeCell ref="J204:K204"/>
    <mergeCell ref="J211:K211"/>
    <mergeCell ref="J207:K207"/>
    <mergeCell ref="A202:B203"/>
    <mergeCell ref="C202:F202"/>
    <mergeCell ref="G202:H202"/>
    <mergeCell ref="J202:K202"/>
    <mergeCell ref="C203:F203"/>
    <mergeCell ref="G203:H203"/>
    <mergeCell ref="A209:D209"/>
    <mergeCell ref="E209:H209"/>
    <mergeCell ref="J209:K209"/>
    <mergeCell ref="A206:D206"/>
    <mergeCell ref="E206:H206"/>
    <mergeCell ref="J206:K206"/>
    <mergeCell ref="A207:D207"/>
    <mergeCell ref="E207:H207"/>
    <mergeCell ref="A7:C7"/>
    <mergeCell ref="A221:D221"/>
    <mergeCell ref="E221:G224"/>
    <mergeCell ref="H221:I224"/>
    <mergeCell ref="J221:K221"/>
    <mergeCell ref="A222:D222"/>
    <mergeCell ref="J222:K222"/>
    <mergeCell ref="A223:D223"/>
    <mergeCell ref="J223:K223"/>
    <mergeCell ref="A224:D224"/>
    <mergeCell ref="J224:K224"/>
    <mergeCell ref="J216:K216"/>
    <mergeCell ref="A218:D218"/>
    <mergeCell ref="H218:I218"/>
    <mergeCell ref="J218:K218"/>
    <mergeCell ref="A220:K220"/>
    <mergeCell ref="A213:D213"/>
    <mergeCell ref="E213:G216"/>
    <mergeCell ref="H213:I216"/>
    <mergeCell ref="J213:K213"/>
    <mergeCell ref="A219:D219"/>
    <mergeCell ref="J219:K219"/>
    <mergeCell ref="J208:K208"/>
    <mergeCell ref="J214:K214"/>
    <mergeCell ref="L219:M219"/>
    <mergeCell ref="E217:G219"/>
    <mergeCell ref="L218:M218"/>
    <mergeCell ref="L221:L224"/>
    <mergeCell ref="A14:N14"/>
    <mergeCell ref="A28:N28"/>
    <mergeCell ref="A35:N35"/>
    <mergeCell ref="A149:N149"/>
    <mergeCell ref="A174:N174"/>
    <mergeCell ref="A205:N205"/>
    <mergeCell ref="A212:N212"/>
    <mergeCell ref="L15:L18"/>
    <mergeCell ref="L150:L152"/>
    <mergeCell ref="A154:N154"/>
    <mergeCell ref="A153:N153"/>
    <mergeCell ref="L213:L216"/>
    <mergeCell ref="A215:D215"/>
    <mergeCell ref="J215:K215"/>
    <mergeCell ref="A216:D216"/>
    <mergeCell ref="A210:B211"/>
    <mergeCell ref="C210:D210"/>
    <mergeCell ref="E210:H211"/>
    <mergeCell ref="A214:D214"/>
    <mergeCell ref="J210:K210"/>
  </mergeCells>
  <pageMargins left="0" right="0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5"/>
  <sheetViews>
    <sheetView topLeftCell="A108" workbookViewId="0">
      <selection activeCell="Q13" sqref="Q13"/>
    </sheetView>
  </sheetViews>
  <sheetFormatPr defaultRowHeight="15" x14ac:dyDescent="0.25"/>
  <cols>
    <col min="1" max="1" width="20.140625" customWidth="1"/>
    <col min="2" max="2" width="16.42578125" customWidth="1"/>
    <col min="3" max="3" width="12.140625" customWidth="1"/>
    <col min="4" max="4" width="11.28515625" hidden="1" customWidth="1"/>
    <col min="5" max="6" width="11.7109375" style="2" customWidth="1"/>
    <col min="7" max="7" width="13" customWidth="1"/>
    <col min="8" max="8" width="9.140625" hidden="1" customWidth="1"/>
    <col min="9" max="9" width="10.7109375" hidden="1" customWidth="1"/>
    <col min="10" max="15" width="9.140625" hidden="1" customWidth="1"/>
  </cols>
  <sheetData>
    <row r="1" spans="1:16" s="2" customFormat="1" ht="15.75" x14ac:dyDescent="0.25">
      <c r="E1" s="325" t="s">
        <v>693</v>
      </c>
      <c r="F1" s="325"/>
      <c r="G1" s="325"/>
    </row>
    <row r="2" spans="1:16" s="2" customFormat="1" ht="15.75" x14ac:dyDescent="0.25">
      <c r="E2" s="325" t="s">
        <v>38</v>
      </c>
      <c r="F2" s="325"/>
      <c r="G2" s="325"/>
    </row>
    <row r="3" spans="1:16" s="2" customFormat="1" ht="15.75" x14ac:dyDescent="0.25">
      <c r="E3" s="324" t="s">
        <v>695</v>
      </c>
      <c r="F3" s="324"/>
      <c r="G3" s="324"/>
    </row>
    <row r="4" spans="1:16" s="2" customFormat="1" ht="15.75" x14ac:dyDescent="0.25">
      <c r="E4" s="136">
        <v>43709</v>
      </c>
      <c r="F4" s="136"/>
      <c r="G4" s="125"/>
      <c r="I4" s="27"/>
      <c r="J4" s="27"/>
      <c r="K4" s="27"/>
      <c r="L4" s="26"/>
      <c r="M4" s="26"/>
      <c r="N4" s="26"/>
      <c r="O4" s="26"/>
      <c r="P4" s="155"/>
    </row>
    <row r="5" spans="1:16" s="2" customFormat="1" ht="30.75" customHeight="1" x14ac:dyDescent="0.25">
      <c r="I5" s="321" t="s">
        <v>748</v>
      </c>
      <c r="J5" s="322"/>
      <c r="K5" s="322"/>
      <c r="L5" s="322"/>
      <c r="M5" s="322"/>
      <c r="N5" s="322"/>
      <c r="O5" s="323"/>
      <c r="P5" s="57"/>
    </row>
    <row r="6" spans="1:16" s="2" customFormat="1" x14ac:dyDescent="0.25">
      <c r="I6" s="1"/>
      <c r="J6" s="1"/>
      <c r="K6" s="1"/>
      <c r="L6" s="1"/>
      <c r="M6" s="1"/>
      <c r="N6" s="1"/>
      <c r="O6" s="1"/>
    </row>
    <row r="7" spans="1:16" ht="15.75" x14ac:dyDescent="0.25">
      <c r="A7" s="104" t="s">
        <v>349</v>
      </c>
      <c r="B7" s="2"/>
      <c r="C7" s="2"/>
      <c r="D7" s="2"/>
      <c r="G7" s="2"/>
      <c r="I7" s="1"/>
      <c r="J7" s="1"/>
      <c r="K7" s="1"/>
      <c r="L7" s="1"/>
      <c r="M7" s="1"/>
      <c r="N7" s="1"/>
      <c r="O7" s="1"/>
    </row>
    <row r="8" spans="1:16" x14ac:dyDescent="0.25">
      <c r="A8" s="4"/>
      <c r="B8" s="2"/>
      <c r="C8" s="2"/>
      <c r="D8" s="2"/>
      <c r="G8" s="2"/>
      <c r="I8" s="27" t="s">
        <v>677</v>
      </c>
      <c r="J8" s="1"/>
      <c r="K8" s="1"/>
      <c r="L8" s="1"/>
      <c r="M8" s="1"/>
      <c r="N8" s="1"/>
      <c r="O8" s="1"/>
    </row>
    <row r="9" spans="1:16" s="2" customFormat="1" ht="30" customHeight="1" x14ac:dyDescent="0.25">
      <c r="A9" s="308" t="s">
        <v>673</v>
      </c>
      <c r="B9" s="308"/>
      <c r="C9" s="308"/>
      <c r="D9" s="308"/>
      <c r="E9" s="308"/>
      <c r="F9" s="308"/>
      <c r="G9" s="308"/>
      <c r="I9" s="1"/>
      <c r="J9" s="1"/>
      <c r="K9" s="1"/>
      <c r="L9" s="1"/>
      <c r="M9" s="1"/>
      <c r="N9" s="1"/>
      <c r="O9" s="1"/>
    </row>
    <row r="10" spans="1:16" s="2" customFormat="1" ht="15" customHeight="1" thickBot="1" x14ac:dyDescent="0.3">
      <c r="A10" s="4"/>
      <c r="I10" s="26"/>
      <c r="J10" s="26"/>
      <c r="K10" s="1"/>
      <c r="L10" s="1"/>
      <c r="M10" s="1"/>
      <c r="N10" s="1"/>
      <c r="O10" s="1"/>
    </row>
    <row r="11" spans="1:16" s="2" customFormat="1" ht="15.75" hidden="1" thickBot="1" x14ac:dyDescent="0.3">
      <c r="A11" s="4"/>
      <c r="I11" s="27">
        <v>31200</v>
      </c>
      <c r="J11" s="27">
        <v>32700</v>
      </c>
      <c r="K11" s="1"/>
      <c r="L11" s="1"/>
      <c r="M11" s="1"/>
      <c r="N11" s="1"/>
      <c r="O11" s="1"/>
    </row>
    <row r="12" spans="1:16" ht="30.75" customHeight="1" x14ac:dyDescent="0.25">
      <c r="A12" s="458" t="s">
        <v>51</v>
      </c>
      <c r="B12" s="458" t="s">
        <v>52</v>
      </c>
      <c r="C12" s="458" t="s">
        <v>1</v>
      </c>
      <c r="D12" s="458" t="s">
        <v>53</v>
      </c>
      <c r="E12" s="365" t="s">
        <v>674</v>
      </c>
      <c r="F12" s="458" t="s">
        <v>679</v>
      </c>
      <c r="G12" s="493" t="s">
        <v>675</v>
      </c>
      <c r="I12" s="1"/>
      <c r="J12" s="1"/>
      <c r="K12" s="1"/>
      <c r="L12" s="1"/>
      <c r="M12" s="1"/>
      <c r="N12" s="1"/>
      <c r="O12" s="1"/>
    </row>
    <row r="13" spans="1:16" ht="39" customHeight="1" thickBot="1" x14ac:dyDescent="0.3">
      <c r="A13" s="459"/>
      <c r="B13" s="459"/>
      <c r="C13" s="459"/>
      <c r="D13" s="459"/>
      <c r="E13" s="367"/>
      <c r="F13" s="459"/>
      <c r="G13" s="494"/>
      <c r="I13" s="27" t="s">
        <v>678</v>
      </c>
      <c r="J13" s="27"/>
      <c r="K13" s="27"/>
      <c r="L13" s="1"/>
      <c r="M13" s="1"/>
      <c r="N13" s="1"/>
      <c r="O13" s="1"/>
    </row>
    <row r="14" spans="1:16" ht="15.75" x14ac:dyDescent="0.25">
      <c r="A14" s="16">
        <v>1</v>
      </c>
      <c r="B14" s="9">
        <v>2</v>
      </c>
      <c r="C14" s="9">
        <v>3</v>
      </c>
      <c r="D14" s="9">
        <v>4</v>
      </c>
      <c r="E14" s="9">
        <v>5</v>
      </c>
      <c r="F14" s="170">
        <v>6</v>
      </c>
      <c r="G14" s="192">
        <v>7</v>
      </c>
      <c r="I14" s="1"/>
      <c r="J14" s="1"/>
      <c r="K14" s="1"/>
      <c r="L14" s="1"/>
      <c r="M14" s="1"/>
      <c r="N14" s="1"/>
      <c r="O14" s="1"/>
    </row>
    <row r="15" spans="1:16" ht="29.25" customHeight="1" x14ac:dyDescent="0.25">
      <c r="A15" s="490" t="s">
        <v>771</v>
      </c>
      <c r="B15" s="491"/>
      <c r="C15" s="491"/>
      <c r="D15" s="491"/>
      <c r="E15" s="491"/>
      <c r="F15" s="491"/>
      <c r="G15" s="492"/>
      <c r="I15" s="27"/>
      <c r="J15" s="27"/>
      <c r="K15" s="27"/>
      <c r="L15" s="1"/>
      <c r="M15" s="1"/>
      <c r="N15" s="1"/>
      <c r="O15" s="1"/>
    </row>
    <row r="16" spans="1:16" ht="51" customHeight="1" x14ac:dyDescent="0.25">
      <c r="A16" s="416" t="s">
        <v>350</v>
      </c>
      <c r="B16" s="417"/>
      <c r="C16" s="9" t="s">
        <v>351</v>
      </c>
      <c r="D16" s="9">
        <v>45</v>
      </c>
      <c r="E16" s="19">
        <f>D16/60</f>
        <v>0.75</v>
      </c>
      <c r="F16" s="206">
        <v>5.28</v>
      </c>
      <c r="G16" s="205">
        <f>E16*F16</f>
        <v>3.96</v>
      </c>
    </row>
    <row r="17" spans="1:12" ht="23.25" customHeight="1" x14ac:dyDescent="0.25">
      <c r="A17" s="465" t="s">
        <v>352</v>
      </c>
      <c r="B17" s="465"/>
      <c r="C17" s="465"/>
      <c r="D17" s="465"/>
      <c r="E17" s="465"/>
      <c r="F17" s="465"/>
      <c r="G17" s="465"/>
    </row>
    <row r="18" spans="1:12" ht="18" customHeight="1" thickBot="1" x14ac:dyDescent="0.3">
      <c r="A18" s="489" t="s">
        <v>353</v>
      </c>
      <c r="B18" s="11" t="s">
        <v>354</v>
      </c>
      <c r="C18" s="460" t="s">
        <v>355</v>
      </c>
      <c r="D18" s="12" t="s">
        <v>169</v>
      </c>
      <c r="E18" s="201">
        <v>0.23</v>
      </c>
      <c r="F18" s="247">
        <v>5.28</v>
      </c>
      <c r="G18" s="205">
        <f>E18*F18</f>
        <v>1.2144000000000001</v>
      </c>
    </row>
    <row r="19" spans="1:12" ht="23.25" thickBot="1" x14ac:dyDescent="0.35">
      <c r="A19" s="489"/>
      <c r="B19" s="11" t="s">
        <v>356</v>
      </c>
      <c r="C19" s="460"/>
      <c r="D19" s="12" t="s">
        <v>357</v>
      </c>
      <c r="E19" s="197">
        <v>0.26</v>
      </c>
      <c r="F19" s="247">
        <v>5.28</v>
      </c>
      <c r="G19" s="275">
        <v>2.31</v>
      </c>
      <c r="H19" s="215" t="s">
        <v>47</v>
      </c>
    </row>
    <row r="20" spans="1:12" ht="19.5" customHeight="1" thickBot="1" x14ac:dyDescent="0.35">
      <c r="A20" s="438"/>
      <c r="B20" s="11" t="s">
        <v>358</v>
      </c>
      <c r="C20" s="459"/>
      <c r="D20" s="12" t="s">
        <v>166</v>
      </c>
      <c r="E20" s="197">
        <v>0.21</v>
      </c>
      <c r="F20" s="247">
        <v>5.28</v>
      </c>
      <c r="G20" s="276">
        <v>2.74</v>
      </c>
      <c r="H20" s="215" t="s">
        <v>47</v>
      </c>
    </row>
    <row r="21" spans="1:12" ht="23.25" thickBot="1" x14ac:dyDescent="0.35">
      <c r="A21" s="435" t="s">
        <v>359</v>
      </c>
      <c r="B21" s="11" t="s">
        <v>354</v>
      </c>
      <c r="C21" s="458" t="s">
        <v>355</v>
      </c>
      <c r="D21" s="12">
        <v>9</v>
      </c>
      <c r="E21" s="197">
        <v>0.15</v>
      </c>
      <c r="F21" s="247">
        <v>5.28</v>
      </c>
      <c r="G21" s="205">
        <f>E21*F21</f>
        <v>0.79200000000000004</v>
      </c>
      <c r="H21" s="215"/>
    </row>
    <row r="22" spans="1:12" ht="32.25" thickBot="1" x14ac:dyDescent="0.35">
      <c r="A22" s="432"/>
      <c r="B22" s="246" t="s">
        <v>360</v>
      </c>
      <c r="C22" s="459"/>
      <c r="D22" s="12" t="s">
        <v>74</v>
      </c>
      <c r="E22" s="197">
        <v>0.12</v>
      </c>
      <c r="F22" s="247">
        <v>5.28</v>
      </c>
      <c r="G22" s="276">
        <v>1.1000000000000001</v>
      </c>
      <c r="H22" s="215" t="s">
        <v>47</v>
      </c>
      <c r="I22" s="488"/>
      <c r="J22" s="488"/>
      <c r="K22" s="488"/>
      <c r="L22" s="488"/>
    </row>
    <row r="23" spans="1:12" ht="23.25" thickBot="1" x14ac:dyDescent="0.35">
      <c r="A23" s="435" t="s">
        <v>361</v>
      </c>
      <c r="B23" s="11" t="s">
        <v>356</v>
      </c>
      <c r="C23" s="458" t="s">
        <v>355</v>
      </c>
      <c r="D23" s="12" t="s">
        <v>362</v>
      </c>
      <c r="E23" s="197">
        <v>8.2000000000000003E-2</v>
      </c>
      <c r="F23" s="247">
        <v>5.28</v>
      </c>
      <c r="G23" s="276">
        <v>0.65</v>
      </c>
      <c r="H23" s="215" t="s">
        <v>47</v>
      </c>
    </row>
    <row r="24" spans="1:12" ht="17.25" customHeight="1" thickBot="1" x14ac:dyDescent="0.35">
      <c r="A24" s="432"/>
      <c r="B24" s="11" t="s">
        <v>363</v>
      </c>
      <c r="C24" s="459"/>
      <c r="D24" s="12">
        <v>6</v>
      </c>
      <c r="E24" s="197">
        <v>0.11</v>
      </c>
      <c r="F24" s="247">
        <v>5.28</v>
      </c>
      <c r="G24" s="276">
        <v>1.04</v>
      </c>
      <c r="H24" s="215" t="s">
        <v>47</v>
      </c>
    </row>
    <row r="25" spans="1:12" ht="37.5" customHeight="1" thickBot="1" x14ac:dyDescent="0.35">
      <c r="A25" s="358" t="s">
        <v>364</v>
      </c>
      <c r="B25" s="314"/>
      <c r="C25" s="6" t="s">
        <v>355</v>
      </c>
      <c r="D25" s="12" t="s">
        <v>176</v>
      </c>
      <c r="E25" s="197">
        <v>0.11</v>
      </c>
      <c r="F25" s="247">
        <v>5.28</v>
      </c>
      <c r="G25" s="277">
        <v>0.88</v>
      </c>
      <c r="H25" s="215" t="s">
        <v>47</v>
      </c>
    </row>
    <row r="26" spans="1:12" ht="33.75" hidden="1" customHeight="1" thickBot="1" x14ac:dyDescent="0.3">
      <c r="A26" s="358" t="s">
        <v>365</v>
      </c>
      <c r="B26" s="314"/>
      <c r="C26" s="6" t="s">
        <v>355</v>
      </c>
      <c r="D26" s="12" t="s">
        <v>78</v>
      </c>
      <c r="E26" s="198">
        <v>0.17</v>
      </c>
      <c r="F26" s="247">
        <v>5.28</v>
      </c>
      <c r="G26" s="207" t="s">
        <v>676</v>
      </c>
      <c r="H26" s="1" t="s">
        <v>47</v>
      </c>
    </row>
    <row r="27" spans="1:12" ht="67.5" hidden="1" customHeight="1" thickBot="1" x14ac:dyDescent="0.3">
      <c r="A27" s="13" t="s">
        <v>366</v>
      </c>
      <c r="B27" s="11" t="s">
        <v>367</v>
      </c>
      <c r="C27" s="6" t="s">
        <v>355</v>
      </c>
      <c r="D27" s="12" t="s">
        <v>296</v>
      </c>
      <c r="E27" s="198">
        <v>0.67</v>
      </c>
      <c r="F27" s="247">
        <v>5.28</v>
      </c>
      <c r="G27" s="208" t="s">
        <v>676</v>
      </c>
      <c r="H27" s="1" t="s">
        <v>47</v>
      </c>
    </row>
    <row r="28" spans="1:12" ht="16.5" hidden="1" thickBot="1" x14ac:dyDescent="0.3">
      <c r="A28" s="435" t="s">
        <v>368</v>
      </c>
      <c r="B28" s="11" t="s">
        <v>369</v>
      </c>
      <c r="C28" s="458" t="s">
        <v>355</v>
      </c>
      <c r="D28" s="12" t="s">
        <v>370</v>
      </c>
      <c r="E28" s="198">
        <v>0.98</v>
      </c>
      <c r="F28" s="247">
        <v>5.28</v>
      </c>
      <c r="G28" s="209" t="s">
        <v>676</v>
      </c>
      <c r="H28" s="1" t="s">
        <v>47</v>
      </c>
    </row>
    <row r="29" spans="1:12" ht="51" hidden="1" customHeight="1" thickBot="1" x14ac:dyDescent="0.3">
      <c r="A29" s="432"/>
      <c r="B29" s="11" t="s">
        <v>371</v>
      </c>
      <c r="C29" s="459"/>
      <c r="D29" s="12" t="s">
        <v>372</v>
      </c>
      <c r="E29" s="198">
        <v>1.33</v>
      </c>
      <c r="F29" s="247">
        <v>5.28</v>
      </c>
      <c r="G29" s="209" t="s">
        <v>676</v>
      </c>
      <c r="H29" s="1" t="s">
        <v>47</v>
      </c>
    </row>
    <row r="30" spans="1:12" ht="16.5" thickBot="1" x14ac:dyDescent="0.3">
      <c r="A30" s="435" t="s">
        <v>373</v>
      </c>
      <c r="B30" s="11" t="s">
        <v>374</v>
      </c>
      <c r="C30" s="458" t="s">
        <v>355</v>
      </c>
      <c r="D30" s="12" t="s">
        <v>375</v>
      </c>
      <c r="E30" s="202">
        <v>0.13700000000000001</v>
      </c>
      <c r="F30" s="247">
        <v>5.28</v>
      </c>
      <c r="G30" s="205">
        <f>E30*F30</f>
        <v>0.72336000000000011</v>
      </c>
      <c r="H30" s="1"/>
    </row>
    <row r="31" spans="1:12" ht="16.5" thickBot="1" x14ac:dyDescent="0.3">
      <c r="A31" s="431"/>
      <c r="B31" s="11" t="s">
        <v>376</v>
      </c>
      <c r="C31" s="460"/>
      <c r="D31" s="12" t="s">
        <v>377</v>
      </c>
      <c r="E31" s="202">
        <v>0.122</v>
      </c>
      <c r="F31" s="247">
        <v>5.28</v>
      </c>
      <c r="G31" s="205">
        <f t="shared" ref="G31:G67" si="0">E31*F31</f>
        <v>0.64416000000000007</v>
      </c>
      <c r="H31" s="1"/>
    </row>
    <row r="32" spans="1:12" ht="45.75" customHeight="1" thickBot="1" x14ac:dyDescent="0.3">
      <c r="A32" s="432"/>
      <c r="B32" s="11" t="s">
        <v>378</v>
      </c>
      <c r="C32" s="459"/>
      <c r="D32" s="12" t="s">
        <v>379</v>
      </c>
      <c r="E32" s="202">
        <v>0.112</v>
      </c>
      <c r="F32" s="247">
        <v>5.28</v>
      </c>
      <c r="G32" s="205">
        <f t="shared" si="0"/>
        <v>0.59136</v>
      </c>
      <c r="H32" s="1"/>
    </row>
    <row r="33" spans="1:8" ht="16.5" thickBot="1" x14ac:dyDescent="0.3">
      <c r="A33" s="435" t="s">
        <v>380</v>
      </c>
      <c r="B33" s="11" t="s">
        <v>381</v>
      </c>
      <c r="C33" s="458" t="s">
        <v>355</v>
      </c>
      <c r="D33" s="12" t="s">
        <v>382</v>
      </c>
      <c r="E33" s="29">
        <v>0.42</v>
      </c>
      <c r="F33" s="247">
        <v>5.28</v>
      </c>
      <c r="G33" s="205">
        <f t="shared" si="0"/>
        <v>2.2176</v>
      </c>
      <c r="H33" s="1"/>
    </row>
    <row r="34" spans="1:8" ht="16.5" thickBot="1" x14ac:dyDescent="0.3">
      <c r="A34" s="431"/>
      <c r="B34" s="11" t="s">
        <v>383</v>
      </c>
      <c r="C34" s="460"/>
      <c r="D34" s="12" t="s">
        <v>384</v>
      </c>
      <c r="E34" s="29">
        <v>0.37</v>
      </c>
      <c r="F34" s="247">
        <v>5.28</v>
      </c>
      <c r="G34" s="205">
        <f t="shared" si="0"/>
        <v>1.9536</v>
      </c>
      <c r="H34" s="1"/>
    </row>
    <row r="35" spans="1:8" ht="45.75" customHeight="1" thickBot="1" x14ac:dyDescent="0.3">
      <c r="A35" s="432"/>
      <c r="B35" s="11" t="s">
        <v>385</v>
      </c>
      <c r="C35" s="459"/>
      <c r="D35" s="12" t="s">
        <v>386</v>
      </c>
      <c r="E35" s="29">
        <v>0.34</v>
      </c>
      <c r="F35" s="247">
        <v>5.28</v>
      </c>
      <c r="G35" s="205">
        <f t="shared" si="0"/>
        <v>1.7952000000000001</v>
      </c>
      <c r="H35" s="1"/>
    </row>
    <row r="36" spans="1:8" ht="16.5" thickBot="1" x14ac:dyDescent="0.3">
      <c r="A36" s="435" t="s">
        <v>387</v>
      </c>
      <c r="B36" s="11" t="s">
        <v>388</v>
      </c>
      <c r="C36" s="458" t="s">
        <v>355</v>
      </c>
      <c r="D36" s="12" t="s">
        <v>389</v>
      </c>
      <c r="E36" s="200">
        <v>2.2799999999999998</v>
      </c>
      <c r="F36" s="247">
        <v>5.28</v>
      </c>
      <c r="G36" s="205">
        <f t="shared" si="0"/>
        <v>12.038399999999999</v>
      </c>
      <c r="H36" s="1"/>
    </row>
    <row r="37" spans="1:8" ht="23.25" thickBot="1" x14ac:dyDescent="0.35">
      <c r="A37" s="432"/>
      <c r="B37" s="11" t="s">
        <v>356</v>
      </c>
      <c r="C37" s="459"/>
      <c r="D37" s="202">
        <v>18</v>
      </c>
      <c r="E37" s="212">
        <v>0.3</v>
      </c>
      <c r="F37" s="247">
        <v>5.28</v>
      </c>
      <c r="G37" s="276">
        <v>2.37</v>
      </c>
      <c r="H37" s="215" t="s">
        <v>47</v>
      </c>
    </row>
    <row r="38" spans="1:8" ht="54" customHeight="1" thickBot="1" x14ac:dyDescent="0.3">
      <c r="A38" s="358" t="s">
        <v>390</v>
      </c>
      <c r="B38" s="314"/>
      <c r="C38" s="6" t="s">
        <v>355</v>
      </c>
      <c r="D38" s="202" t="s">
        <v>391</v>
      </c>
      <c r="E38" s="212">
        <v>0.72</v>
      </c>
      <c r="F38" s="247">
        <v>5.28</v>
      </c>
      <c r="G38" s="205">
        <f t="shared" si="0"/>
        <v>3.8016000000000001</v>
      </c>
      <c r="H38" s="1"/>
    </row>
    <row r="39" spans="1:8" ht="48" customHeight="1" thickBot="1" x14ac:dyDescent="0.3">
      <c r="A39" s="358" t="s">
        <v>392</v>
      </c>
      <c r="B39" s="314"/>
      <c r="C39" s="6" t="s">
        <v>355</v>
      </c>
      <c r="D39" s="202">
        <v>126</v>
      </c>
      <c r="E39" s="212">
        <v>2.1</v>
      </c>
      <c r="F39" s="247">
        <v>5.28</v>
      </c>
      <c r="G39" s="205">
        <f t="shared" si="0"/>
        <v>11.088000000000001</v>
      </c>
      <c r="H39" s="1"/>
    </row>
    <row r="40" spans="1:8" ht="24" customHeight="1" thickBot="1" x14ac:dyDescent="0.3">
      <c r="A40" s="358" t="s">
        <v>393</v>
      </c>
      <c r="B40" s="314"/>
      <c r="C40" s="6" t="s">
        <v>355</v>
      </c>
      <c r="D40" s="202">
        <v>20</v>
      </c>
      <c r="E40" s="212">
        <v>0.33300000000000002</v>
      </c>
      <c r="F40" s="247">
        <v>5.28</v>
      </c>
      <c r="G40" s="205">
        <f t="shared" si="0"/>
        <v>1.7582400000000002</v>
      </c>
    </row>
    <row r="41" spans="1:8" ht="21.75" customHeight="1" thickBot="1" x14ac:dyDescent="0.3">
      <c r="A41" s="435" t="s">
        <v>394</v>
      </c>
      <c r="B41" s="11" t="s">
        <v>395</v>
      </c>
      <c r="C41" s="458" t="s">
        <v>355</v>
      </c>
      <c r="D41" s="202" t="s">
        <v>396</v>
      </c>
      <c r="E41" s="212">
        <v>7.6999999999999999E-2</v>
      </c>
      <c r="F41" s="247">
        <v>5.28</v>
      </c>
      <c r="G41" s="205">
        <f t="shared" si="0"/>
        <v>0.40656000000000003</v>
      </c>
    </row>
    <row r="42" spans="1:8" ht="29.25" customHeight="1" thickBot="1" x14ac:dyDescent="0.35">
      <c r="A42" s="432"/>
      <c r="B42" s="11" t="s">
        <v>356</v>
      </c>
      <c r="C42" s="459"/>
      <c r="D42" s="202" t="s">
        <v>362</v>
      </c>
      <c r="E42" s="212">
        <v>8.2000000000000003E-2</v>
      </c>
      <c r="F42" s="247">
        <v>5.28</v>
      </c>
      <c r="G42" s="278">
        <v>0.77</v>
      </c>
      <c r="H42" s="215" t="s">
        <v>47</v>
      </c>
    </row>
    <row r="43" spans="1:8" ht="16.5" thickBot="1" x14ac:dyDescent="0.3">
      <c r="A43" s="435" t="s">
        <v>397</v>
      </c>
      <c r="B43" s="11" t="s">
        <v>398</v>
      </c>
      <c r="C43" s="458" t="s">
        <v>355</v>
      </c>
      <c r="D43" s="202" t="s">
        <v>399</v>
      </c>
      <c r="E43" s="212">
        <v>1.63</v>
      </c>
      <c r="F43" s="247">
        <v>5.28</v>
      </c>
      <c r="G43" s="205">
        <f t="shared" si="0"/>
        <v>8.6064000000000007</v>
      </c>
      <c r="H43" s="1"/>
    </row>
    <row r="44" spans="1:8" ht="47.25" customHeight="1" thickBot="1" x14ac:dyDescent="0.3">
      <c r="A44" s="432"/>
      <c r="B44" s="11" t="s">
        <v>400</v>
      </c>
      <c r="C44" s="459"/>
      <c r="D44" s="202">
        <v>135</v>
      </c>
      <c r="E44" s="212">
        <v>2.25</v>
      </c>
      <c r="F44" s="247">
        <v>5.28</v>
      </c>
      <c r="G44" s="205">
        <f t="shared" si="0"/>
        <v>11.88</v>
      </c>
      <c r="H44" s="1"/>
    </row>
    <row r="45" spans="1:8" ht="16.5" thickBot="1" x14ac:dyDescent="0.3">
      <c r="A45" s="435" t="s">
        <v>401</v>
      </c>
      <c r="B45" s="11" t="s">
        <v>4</v>
      </c>
      <c r="C45" s="458" t="s">
        <v>355</v>
      </c>
      <c r="D45" s="202" t="s">
        <v>402</v>
      </c>
      <c r="E45" s="212">
        <v>0.31</v>
      </c>
      <c r="F45" s="247">
        <v>5.28</v>
      </c>
      <c r="G45" s="205">
        <f t="shared" si="0"/>
        <v>1.6368</v>
      </c>
      <c r="H45" s="1"/>
    </row>
    <row r="46" spans="1:8" ht="36" customHeight="1" thickBot="1" x14ac:dyDescent="0.3">
      <c r="A46" s="432"/>
      <c r="B46" s="11" t="s">
        <v>5</v>
      </c>
      <c r="C46" s="459"/>
      <c r="D46" s="202">
        <v>30</v>
      </c>
      <c r="E46" s="212">
        <v>0.5</v>
      </c>
      <c r="F46" s="247">
        <v>5.28</v>
      </c>
      <c r="G46" s="205">
        <f t="shared" si="0"/>
        <v>2.64</v>
      </c>
      <c r="H46" s="1"/>
    </row>
    <row r="47" spans="1:8" ht="19.5" thickBot="1" x14ac:dyDescent="0.3">
      <c r="A47" s="358" t="s">
        <v>403</v>
      </c>
      <c r="B47" s="314"/>
      <c r="C47" s="6" t="s">
        <v>132</v>
      </c>
      <c r="D47" s="202" t="s">
        <v>119</v>
      </c>
      <c r="E47" s="212">
        <v>0.28000000000000003</v>
      </c>
      <c r="F47" s="247">
        <v>5.28</v>
      </c>
      <c r="G47" s="205">
        <f t="shared" si="0"/>
        <v>1.4784000000000002</v>
      </c>
      <c r="H47" s="1"/>
    </row>
    <row r="48" spans="1:8" ht="63.75" customHeight="1" thickBot="1" x14ac:dyDescent="0.3">
      <c r="A48" s="358" t="s">
        <v>404</v>
      </c>
      <c r="B48" s="314"/>
      <c r="C48" s="6" t="s">
        <v>355</v>
      </c>
      <c r="D48" s="202" t="s">
        <v>386</v>
      </c>
      <c r="E48" s="212">
        <v>0.34</v>
      </c>
      <c r="F48" s="247">
        <v>5.28</v>
      </c>
      <c r="G48" s="205">
        <f t="shared" si="0"/>
        <v>1.7952000000000001</v>
      </c>
      <c r="H48" s="1"/>
    </row>
    <row r="49" spans="1:10" ht="33.75" customHeight="1" thickBot="1" x14ac:dyDescent="0.3">
      <c r="A49" s="331" t="s">
        <v>405</v>
      </c>
      <c r="B49" s="316"/>
      <c r="C49" s="17" t="s">
        <v>355</v>
      </c>
      <c r="D49" s="199" t="s">
        <v>176</v>
      </c>
      <c r="E49" s="212">
        <v>0.11</v>
      </c>
      <c r="F49" s="247">
        <v>5.28</v>
      </c>
      <c r="G49" s="205">
        <f t="shared" si="0"/>
        <v>0.58079999999999998</v>
      </c>
      <c r="H49" s="1"/>
    </row>
    <row r="50" spans="1:10" s="2" customFormat="1" ht="33.75" customHeight="1" thickBot="1" x14ac:dyDescent="0.3">
      <c r="A50" s="331" t="s">
        <v>729</v>
      </c>
      <c r="B50" s="380"/>
      <c r="C50" s="192" t="s">
        <v>730</v>
      </c>
      <c r="D50" s="199" t="s">
        <v>379</v>
      </c>
      <c r="E50" s="212">
        <v>1</v>
      </c>
      <c r="F50" s="247">
        <v>5.28</v>
      </c>
      <c r="G50" s="275">
        <v>11.12</v>
      </c>
      <c r="H50" s="216" t="s">
        <v>47</v>
      </c>
      <c r="I50" s="107" t="s">
        <v>728</v>
      </c>
      <c r="J50" s="107"/>
    </row>
    <row r="51" spans="1:10" s="2" customFormat="1" ht="33.75" customHeight="1" thickBot="1" x14ac:dyDescent="0.3">
      <c r="A51" s="484" t="s">
        <v>752</v>
      </c>
      <c r="B51" s="485"/>
      <c r="C51" s="486"/>
      <c r="D51" s="485"/>
      <c r="E51" s="487"/>
      <c r="F51" s="487"/>
      <c r="G51" s="486"/>
      <c r="H51" s="1"/>
    </row>
    <row r="52" spans="1:10" ht="33.75" customHeight="1" thickBot="1" x14ac:dyDescent="0.3">
      <c r="A52" s="329" t="s">
        <v>406</v>
      </c>
      <c r="B52" s="304"/>
      <c r="C52" s="6" t="s">
        <v>407</v>
      </c>
      <c r="D52" s="202">
        <v>156</v>
      </c>
      <c r="E52" s="203">
        <v>2.6</v>
      </c>
      <c r="F52" s="247">
        <v>5.28</v>
      </c>
      <c r="G52" s="205">
        <f t="shared" si="0"/>
        <v>13.728000000000002</v>
      </c>
    </row>
    <row r="53" spans="1:10" ht="33.75" customHeight="1" thickBot="1" x14ac:dyDescent="0.3">
      <c r="A53" s="358" t="s">
        <v>408</v>
      </c>
      <c r="B53" s="314"/>
      <c r="C53" s="6" t="s">
        <v>6</v>
      </c>
      <c r="D53" s="202" t="s">
        <v>409</v>
      </c>
      <c r="E53" s="203">
        <v>0.86</v>
      </c>
      <c r="F53" s="247">
        <v>5.28</v>
      </c>
      <c r="G53" s="205">
        <f t="shared" si="0"/>
        <v>4.5407999999999999</v>
      </c>
    </row>
    <row r="54" spans="1:10" ht="48.75" customHeight="1" thickBot="1" x14ac:dyDescent="0.3">
      <c r="A54" s="358" t="s">
        <v>410</v>
      </c>
      <c r="B54" s="314"/>
      <c r="C54" s="8" t="s">
        <v>6</v>
      </c>
      <c r="D54" s="199" t="s">
        <v>399</v>
      </c>
      <c r="E54" s="203">
        <v>1.63</v>
      </c>
      <c r="F54" s="247">
        <v>5.28</v>
      </c>
      <c r="G54" s="205">
        <f t="shared" si="0"/>
        <v>8.6064000000000007</v>
      </c>
    </row>
    <row r="55" spans="1:10" ht="19.5" thickBot="1" x14ac:dyDescent="0.3">
      <c r="A55" s="358" t="s">
        <v>411</v>
      </c>
      <c r="B55" s="314"/>
      <c r="C55" s="15" t="s">
        <v>132</v>
      </c>
      <c r="D55" s="171" t="s">
        <v>412</v>
      </c>
      <c r="E55" s="203">
        <v>0.71</v>
      </c>
      <c r="F55" s="247">
        <v>5.28</v>
      </c>
      <c r="G55" s="205">
        <f t="shared" si="0"/>
        <v>3.7488000000000001</v>
      </c>
    </row>
    <row r="56" spans="1:10" ht="40.5" customHeight="1" thickBot="1" x14ac:dyDescent="0.3">
      <c r="A56" s="358" t="s">
        <v>413</v>
      </c>
      <c r="B56" s="314"/>
      <c r="C56" s="6" t="s">
        <v>355</v>
      </c>
      <c r="D56" s="202" t="s">
        <v>414</v>
      </c>
      <c r="E56" s="203">
        <v>1.74</v>
      </c>
      <c r="F56" s="247">
        <v>5.28</v>
      </c>
      <c r="G56" s="205">
        <f t="shared" si="0"/>
        <v>9.1872000000000007</v>
      </c>
    </row>
    <row r="57" spans="1:10" ht="30" customHeight="1" thickBot="1" x14ac:dyDescent="0.3">
      <c r="A57" s="358" t="s">
        <v>415</v>
      </c>
      <c r="B57" s="314"/>
      <c r="C57" s="6" t="s">
        <v>355</v>
      </c>
      <c r="D57" s="202">
        <v>84</v>
      </c>
      <c r="E57" s="203">
        <v>1.4</v>
      </c>
      <c r="F57" s="247">
        <v>5.28</v>
      </c>
      <c r="G57" s="205">
        <f t="shared" si="0"/>
        <v>7.3919999999999995</v>
      </c>
    </row>
    <row r="58" spans="1:10" ht="32.25" customHeight="1" thickBot="1" x14ac:dyDescent="0.3">
      <c r="A58" s="358" t="s">
        <v>416</v>
      </c>
      <c r="B58" s="314"/>
      <c r="C58" s="6" t="s">
        <v>355</v>
      </c>
      <c r="D58" s="202" t="s">
        <v>417</v>
      </c>
      <c r="E58" s="203">
        <v>2.8000000000000001E-2</v>
      </c>
      <c r="F58" s="247">
        <v>5.28</v>
      </c>
      <c r="G58" s="205">
        <f t="shared" si="0"/>
        <v>0.14784</v>
      </c>
    </row>
    <row r="59" spans="1:10" ht="38.25" customHeight="1" thickBot="1" x14ac:dyDescent="0.3">
      <c r="A59" s="358" t="s">
        <v>418</v>
      </c>
      <c r="B59" s="314"/>
      <c r="C59" s="6" t="s">
        <v>7</v>
      </c>
      <c r="D59" s="202" t="s">
        <v>158</v>
      </c>
      <c r="E59" s="203">
        <v>0.08</v>
      </c>
      <c r="F59" s="247">
        <v>5.28</v>
      </c>
      <c r="G59" s="205">
        <f t="shared" si="0"/>
        <v>0.42240000000000005</v>
      </c>
    </row>
    <row r="60" spans="1:10" ht="16.5" thickBot="1" x14ac:dyDescent="0.3">
      <c r="A60" s="435" t="s">
        <v>419</v>
      </c>
      <c r="B60" s="11" t="s">
        <v>11</v>
      </c>
      <c r="C60" s="458" t="s">
        <v>355</v>
      </c>
      <c r="D60" s="202" t="s">
        <v>420</v>
      </c>
      <c r="E60" s="203">
        <v>0.57999999999999996</v>
      </c>
      <c r="F60" s="247">
        <v>5.28</v>
      </c>
      <c r="G60" s="205">
        <f t="shared" si="0"/>
        <v>3.0623999999999998</v>
      </c>
    </row>
    <row r="61" spans="1:10" ht="27.75" customHeight="1" x14ac:dyDescent="0.25">
      <c r="A61" s="431"/>
      <c r="B61" s="18" t="s">
        <v>12</v>
      </c>
      <c r="C61" s="460"/>
      <c r="D61" s="199">
        <v>150</v>
      </c>
      <c r="E61" s="203">
        <v>2.5</v>
      </c>
      <c r="F61" s="247">
        <v>5.28</v>
      </c>
      <c r="G61" s="205">
        <f t="shared" si="0"/>
        <v>13.200000000000001</v>
      </c>
    </row>
    <row r="62" spans="1:10" s="2" customFormat="1" ht="18" customHeight="1" x14ac:dyDescent="0.25">
      <c r="A62" s="483" t="s">
        <v>771</v>
      </c>
      <c r="B62" s="483"/>
      <c r="C62" s="483"/>
      <c r="D62" s="483"/>
      <c r="E62" s="483"/>
      <c r="F62" s="483"/>
      <c r="G62" s="483"/>
    </row>
    <row r="63" spans="1:10" ht="39" customHeight="1" thickBot="1" x14ac:dyDescent="0.3">
      <c r="A63" s="329" t="s">
        <v>421</v>
      </c>
      <c r="B63" s="304"/>
      <c r="C63" s="6" t="s">
        <v>2</v>
      </c>
      <c r="D63" s="202">
        <v>30</v>
      </c>
      <c r="E63" s="203">
        <v>0.5</v>
      </c>
      <c r="F63" s="247">
        <v>5.28</v>
      </c>
      <c r="G63" s="205">
        <f t="shared" si="0"/>
        <v>2.64</v>
      </c>
      <c r="I63" s="107"/>
    </row>
    <row r="64" spans="1:10" ht="63.75" thickBot="1" x14ac:dyDescent="0.3">
      <c r="A64" s="435" t="s">
        <v>422</v>
      </c>
      <c r="B64" s="11" t="s">
        <v>423</v>
      </c>
      <c r="C64" s="458" t="s">
        <v>355</v>
      </c>
      <c r="D64" s="202" t="s">
        <v>72</v>
      </c>
      <c r="E64" s="203">
        <v>0.27</v>
      </c>
      <c r="F64" s="247">
        <v>5.28</v>
      </c>
      <c r="G64" s="275">
        <v>3.4</v>
      </c>
      <c r="H64" s="216" t="s">
        <v>47</v>
      </c>
    </row>
    <row r="65" spans="1:8" ht="63.75" thickBot="1" x14ac:dyDescent="0.3">
      <c r="A65" s="431"/>
      <c r="B65" s="11" t="s">
        <v>424</v>
      </c>
      <c r="C65" s="460"/>
      <c r="D65" s="202" t="s">
        <v>425</v>
      </c>
      <c r="E65" s="203">
        <v>0.41</v>
      </c>
      <c r="F65" s="247">
        <v>5.28</v>
      </c>
      <c r="G65" s="279">
        <v>3.56</v>
      </c>
      <c r="H65" s="216" t="s">
        <v>47</v>
      </c>
    </row>
    <row r="66" spans="1:8" ht="48" thickBot="1" x14ac:dyDescent="0.3">
      <c r="A66" s="431"/>
      <c r="B66" s="11" t="s">
        <v>426</v>
      </c>
      <c r="C66" s="460"/>
      <c r="D66" s="202" t="s">
        <v>216</v>
      </c>
      <c r="E66" s="203">
        <v>0.44</v>
      </c>
      <c r="F66" s="247">
        <v>5.28</v>
      </c>
      <c r="G66" s="205">
        <f t="shared" si="0"/>
        <v>2.3231999999999999</v>
      </c>
    </row>
    <row r="67" spans="1:8" ht="47.25" x14ac:dyDescent="0.25">
      <c r="A67" s="431"/>
      <c r="B67" s="10" t="s">
        <v>427</v>
      </c>
      <c r="C67" s="460"/>
      <c r="D67" s="199" t="s">
        <v>391</v>
      </c>
      <c r="E67" s="203">
        <v>0.72</v>
      </c>
      <c r="F67" s="247">
        <v>5.28</v>
      </c>
      <c r="G67" s="205">
        <f t="shared" si="0"/>
        <v>3.8016000000000001</v>
      </c>
    </row>
    <row r="68" spans="1:8" ht="30" customHeight="1" thickBot="1" x14ac:dyDescent="0.3">
      <c r="A68" s="469" t="s">
        <v>428</v>
      </c>
      <c r="B68" s="469"/>
      <c r="C68" s="469"/>
      <c r="D68" s="469"/>
      <c r="E68" s="469"/>
      <c r="F68" s="469"/>
      <c r="G68" s="469"/>
    </row>
    <row r="69" spans="1:8" ht="18.75" x14ac:dyDescent="0.25">
      <c r="A69" s="331" t="s">
        <v>429</v>
      </c>
      <c r="B69" s="316"/>
      <c r="C69" s="21" t="s">
        <v>153</v>
      </c>
      <c r="D69" s="334">
        <v>150</v>
      </c>
      <c r="E69" s="474">
        <v>2.5</v>
      </c>
      <c r="F69" s="247">
        <v>5.28</v>
      </c>
      <c r="G69" s="472">
        <f>E69*F69</f>
        <v>13.200000000000001</v>
      </c>
    </row>
    <row r="70" spans="1:8" ht="63.75" customHeight="1" thickBot="1" x14ac:dyDescent="0.3">
      <c r="A70" s="329"/>
      <c r="B70" s="304"/>
      <c r="C70" s="22" t="s">
        <v>430</v>
      </c>
      <c r="D70" s="480"/>
      <c r="E70" s="475"/>
      <c r="F70" s="257"/>
      <c r="G70" s="473"/>
    </row>
    <row r="71" spans="1:8" ht="18.75" x14ac:dyDescent="0.25">
      <c r="A71" s="331" t="s">
        <v>431</v>
      </c>
      <c r="B71" s="316"/>
      <c r="C71" s="24" t="s">
        <v>153</v>
      </c>
      <c r="D71" s="334" t="s">
        <v>119</v>
      </c>
      <c r="E71" s="474">
        <v>0.28000000000000003</v>
      </c>
      <c r="F71" s="256">
        <v>5.28</v>
      </c>
      <c r="G71" s="472">
        <f>E71*F71</f>
        <v>1.4784000000000002</v>
      </c>
    </row>
    <row r="72" spans="1:8" ht="47.25" customHeight="1" thickBot="1" x14ac:dyDescent="0.3">
      <c r="A72" s="329"/>
      <c r="B72" s="304"/>
      <c r="C72" s="22" t="s">
        <v>432</v>
      </c>
      <c r="D72" s="480"/>
      <c r="E72" s="475"/>
      <c r="F72" s="257"/>
      <c r="G72" s="473"/>
    </row>
    <row r="73" spans="1:8" ht="18.75" x14ac:dyDescent="0.25">
      <c r="A73" s="331" t="s">
        <v>433</v>
      </c>
      <c r="B73" s="316"/>
      <c r="C73" s="24" t="s">
        <v>153</v>
      </c>
      <c r="D73" s="334" t="s">
        <v>145</v>
      </c>
      <c r="E73" s="474">
        <v>0.06</v>
      </c>
      <c r="F73" s="481">
        <v>5.28</v>
      </c>
      <c r="G73" s="472">
        <f t="shared" ref="G73" si="1">E73*F73</f>
        <v>0.31680000000000003</v>
      </c>
    </row>
    <row r="74" spans="1:8" ht="29.25" customHeight="1" thickBot="1" x14ac:dyDescent="0.3">
      <c r="A74" s="329"/>
      <c r="B74" s="304"/>
      <c r="C74" s="22" t="s">
        <v>432</v>
      </c>
      <c r="D74" s="480"/>
      <c r="E74" s="476"/>
      <c r="F74" s="482"/>
      <c r="G74" s="473"/>
    </row>
    <row r="75" spans="1:8" ht="18.75" x14ac:dyDescent="0.25">
      <c r="A75" s="331" t="s">
        <v>434</v>
      </c>
      <c r="B75" s="316"/>
      <c r="C75" s="24" t="s">
        <v>153</v>
      </c>
      <c r="D75" s="478" t="s">
        <v>420</v>
      </c>
      <c r="E75" s="477">
        <v>0.57999999999999996</v>
      </c>
      <c r="F75" s="258">
        <v>5.28</v>
      </c>
      <c r="G75" s="472">
        <f t="shared" ref="G75:G83" si="2">E75*F75</f>
        <v>3.0623999999999998</v>
      </c>
    </row>
    <row r="76" spans="1:8" ht="20.25" customHeight="1" thickBot="1" x14ac:dyDescent="0.3">
      <c r="A76" s="329"/>
      <c r="B76" s="304"/>
      <c r="C76" s="22" t="s">
        <v>430</v>
      </c>
      <c r="D76" s="479"/>
      <c r="E76" s="477"/>
      <c r="F76" s="259"/>
      <c r="G76" s="473"/>
    </row>
    <row r="77" spans="1:8" ht="32.25" thickBot="1" x14ac:dyDescent="0.3">
      <c r="A77" s="435" t="s">
        <v>435</v>
      </c>
      <c r="B77" s="23" t="s">
        <v>35</v>
      </c>
      <c r="C77" s="458" t="s">
        <v>153</v>
      </c>
      <c r="D77" s="202">
        <v>21</v>
      </c>
      <c r="E77" s="203">
        <v>0.35</v>
      </c>
      <c r="F77" s="258">
        <v>5.28</v>
      </c>
      <c r="G77" s="213">
        <f t="shared" si="2"/>
        <v>1.8479999999999999</v>
      </c>
    </row>
    <row r="78" spans="1:8" ht="32.25" thickBot="1" x14ac:dyDescent="0.3">
      <c r="A78" s="432"/>
      <c r="B78" s="23" t="s">
        <v>36</v>
      </c>
      <c r="C78" s="459"/>
      <c r="D78" s="202" t="s">
        <v>86</v>
      </c>
      <c r="E78" s="212">
        <v>0.32</v>
      </c>
      <c r="F78" s="258">
        <v>5.28</v>
      </c>
      <c r="G78" s="214">
        <f t="shared" si="2"/>
        <v>1.6896000000000002</v>
      </c>
    </row>
    <row r="79" spans="1:8" ht="32.25" thickBot="1" x14ac:dyDescent="0.3">
      <c r="A79" s="435" t="s">
        <v>436</v>
      </c>
      <c r="B79" s="23" t="s">
        <v>35</v>
      </c>
      <c r="C79" s="458" t="s">
        <v>153</v>
      </c>
      <c r="D79" s="202" t="s">
        <v>302</v>
      </c>
      <c r="E79" s="212">
        <v>0.63</v>
      </c>
      <c r="F79" s="258">
        <v>5.28</v>
      </c>
      <c r="G79" s="214">
        <f t="shared" si="2"/>
        <v>3.3264</v>
      </c>
    </row>
    <row r="80" spans="1:8" ht="31.5" x14ac:dyDescent="0.25">
      <c r="A80" s="431"/>
      <c r="B80" s="20" t="s">
        <v>36</v>
      </c>
      <c r="C80" s="460"/>
      <c r="D80" s="199" t="s">
        <v>437</v>
      </c>
      <c r="E80" s="212">
        <v>0.54</v>
      </c>
      <c r="F80" s="258">
        <v>5.28</v>
      </c>
      <c r="G80" s="214">
        <f t="shared" si="2"/>
        <v>2.8512000000000004</v>
      </c>
    </row>
    <row r="81" spans="1:7" ht="16.5" customHeight="1" thickBot="1" x14ac:dyDescent="0.3">
      <c r="A81" s="464" t="s">
        <v>438</v>
      </c>
      <c r="B81" s="465"/>
      <c r="C81" s="465"/>
      <c r="D81" s="465"/>
      <c r="E81" s="465"/>
      <c r="F81" s="466"/>
      <c r="G81" s="465"/>
    </row>
    <row r="82" spans="1:7" ht="16.5" thickBot="1" x14ac:dyDescent="0.3">
      <c r="A82" s="431" t="s">
        <v>439</v>
      </c>
      <c r="B82" s="23" t="s">
        <v>440</v>
      </c>
      <c r="C82" s="460" t="s">
        <v>153</v>
      </c>
      <c r="D82" s="169">
        <v>87</v>
      </c>
      <c r="E82" s="204">
        <v>1.45</v>
      </c>
      <c r="F82" s="258">
        <v>5.28</v>
      </c>
      <c r="G82" s="214">
        <f t="shared" si="2"/>
        <v>7.6559999999999997</v>
      </c>
    </row>
    <row r="83" spans="1:7" ht="15.75" customHeight="1" x14ac:dyDescent="0.25">
      <c r="A83" s="431"/>
      <c r="B83" s="435" t="s">
        <v>441</v>
      </c>
      <c r="C83" s="460"/>
      <c r="D83" s="365" t="s">
        <v>319</v>
      </c>
      <c r="E83" s="463">
        <v>1.1200000000000001</v>
      </c>
      <c r="F83" s="470">
        <v>5.28</v>
      </c>
      <c r="G83" s="461">
        <f t="shared" si="2"/>
        <v>5.9136000000000006</v>
      </c>
    </row>
    <row r="84" spans="1:7" ht="48.75" customHeight="1" thickBot="1" x14ac:dyDescent="0.3">
      <c r="A84" s="432"/>
      <c r="B84" s="432"/>
      <c r="C84" s="459"/>
      <c r="D84" s="367"/>
      <c r="E84" s="463"/>
      <c r="F84" s="471"/>
      <c r="G84" s="462"/>
    </row>
    <row r="85" spans="1:7" ht="16.5" customHeight="1" thickBot="1" x14ac:dyDescent="0.3">
      <c r="A85" s="358" t="s">
        <v>442</v>
      </c>
      <c r="B85" s="314"/>
      <c r="C85" s="22" t="s">
        <v>41</v>
      </c>
      <c r="D85" s="202" t="s">
        <v>443</v>
      </c>
      <c r="E85" s="203">
        <v>3.67</v>
      </c>
      <c r="F85" s="258">
        <v>5.28</v>
      </c>
      <c r="G85" s="205">
        <f>E85*F85</f>
        <v>19.377600000000001</v>
      </c>
    </row>
    <row r="86" spans="1:7" ht="16.5" customHeight="1" thickBot="1" x14ac:dyDescent="0.3">
      <c r="A86" s="435" t="s">
        <v>444</v>
      </c>
      <c r="B86" s="23" t="s">
        <v>445</v>
      </c>
      <c r="C86" s="458" t="s">
        <v>153</v>
      </c>
      <c r="D86" s="202" t="s">
        <v>446</v>
      </c>
      <c r="E86" s="203">
        <v>3.43</v>
      </c>
      <c r="F86" s="258">
        <v>5.28</v>
      </c>
      <c r="G86" s="205">
        <f>E86*F86</f>
        <v>18.110400000000002</v>
      </c>
    </row>
    <row r="87" spans="1:7" ht="63" customHeight="1" thickBot="1" x14ac:dyDescent="0.3">
      <c r="A87" s="432"/>
      <c r="B87" s="23" t="s">
        <v>447</v>
      </c>
      <c r="C87" s="459"/>
      <c r="D87" s="202" t="s">
        <v>317</v>
      </c>
      <c r="E87" s="203">
        <v>1.86</v>
      </c>
      <c r="F87" s="258">
        <v>5.28</v>
      </c>
      <c r="G87" s="205">
        <f>E87*F87</f>
        <v>9.8208000000000002</v>
      </c>
    </row>
    <row r="88" spans="1:7" ht="16.5" thickBot="1" x14ac:dyDescent="0.3">
      <c r="A88" s="435" t="s">
        <v>448</v>
      </c>
      <c r="B88" s="23" t="s">
        <v>449</v>
      </c>
      <c r="C88" s="458" t="s">
        <v>153</v>
      </c>
      <c r="D88" s="202" t="s">
        <v>437</v>
      </c>
      <c r="E88" s="203">
        <v>0.54</v>
      </c>
      <c r="F88" s="258">
        <v>4.6900000000000004</v>
      </c>
      <c r="G88" s="205">
        <f t="shared" ref="G88:G108" si="3">E88*F88</f>
        <v>2.5326000000000004</v>
      </c>
    </row>
    <row r="89" spans="1:7" ht="16.5" thickBot="1" x14ac:dyDescent="0.3">
      <c r="A89" s="431"/>
      <c r="B89" s="23" t="s">
        <v>450</v>
      </c>
      <c r="C89" s="460"/>
      <c r="D89" s="202">
        <v>42</v>
      </c>
      <c r="E89" s="203">
        <v>0.7</v>
      </c>
      <c r="F89" s="258">
        <v>5.28</v>
      </c>
      <c r="G89" s="205">
        <f t="shared" si="3"/>
        <v>3.6959999999999997</v>
      </c>
    </row>
    <row r="90" spans="1:7" ht="30" customHeight="1" x14ac:dyDescent="0.25">
      <c r="A90" s="431"/>
      <c r="B90" s="20" t="s">
        <v>37</v>
      </c>
      <c r="C90" s="460"/>
      <c r="D90" s="199" t="s">
        <v>451</v>
      </c>
      <c r="E90" s="203">
        <v>0.89</v>
      </c>
      <c r="F90" s="258">
        <v>5.28</v>
      </c>
      <c r="G90" s="205">
        <f t="shared" si="3"/>
        <v>4.6992000000000003</v>
      </c>
    </row>
    <row r="91" spans="1:7" ht="16.5" customHeight="1" thickBot="1" x14ac:dyDescent="0.3">
      <c r="A91" s="467" t="s">
        <v>452</v>
      </c>
      <c r="B91" s="468"/>
      <c r="C91" s="468"/>
      <c r="D91" s="468"/>
      <c r="E91" s="469"/>
      <c r="F91" s="469"/>
      <c r="G91" s="469"/>
    </row>
    <row r="92" spans="1:7" ht="66.75" customHeight="1" thickBot="1" x14ac:dyDescent="0.3">
      <c r="A92" s="329" t="s">
        <v>453</v>
      </c>
      <c r="B92" s="304"/>
      <c r="C92" s="22" t="s">
        <v>454</v>
      </c>
      <c r="D92" s="202">
        <v>18</v>
      </c>
      <c r="E92" s="203">
        <v>0.3</v>
      </c>
      <c r="F92" s="258">
        <v>5.28</v>
      </c>
      <c r="G92" s="205">
        <f t="shared" si="3"/>
        <v>1.5840000000000001</v>
      </c>
    </row>
    <row r="93" spans="1:7" ht="51.75" customHeight="1" thickBot="1" x14ac:dyDescent="0.3">
      <c r="A93" s="358" t="s">
        <v>455</v>
      </c>
      <c r="B93" s="314"/>
      <c r="C93" s="22" t="s">
        <v>454</v>
      </c>
      <c r="D93" s="202" t="s">
        <v>456</v>
      </c>
      <c r="E93" s="203">
        <v>0.38</v>
      </c>
      <c r="F93" s="258">
        <v>5.28</v>
      </c>
      <c r="G93" s="205">
        <f t="shared" si="3"/>
        <v>2.0064000000000002</v>
      </c>
    </row>
    <row r="94" spans="1:7" ht="19.5" thickBot="1" x14ac:dyDescent="0.3">
      <c r="A94" s="435" t="s">
        <v>457</v>
      </c>
      <c r="B94" s="23" t="s">
        <v>458</v>
      </c>
      <c r="C94" s="458" t="s">
        <v>459</v>
      </c>
      <c r="D94" s="202">
        <v>18</v>
      </c>
      <c r="E94" s="203">
        <v>0.3</v>
      </c>
      <c r="F94" s="269">
        <v>5.28</v>
      </c>
      <c r="G94" s="205">
        <f t="shared" si="3"/>
        <v>1.5840000000000001</v>
      </c>
    </row>
    <row r="95" spans="1:7" ht="19.5" thickBot="1" x14ac:dyDescent="0.3">
      <c r="A95" s="431"/>
      <c r="B95" s="23" t="s">
        <v>460</v>
      </c>
      <c r="C95" s="460"/>
      <c r="D95" s="202">
        <v>36</v>
      </c>
      <c r="E95" s="203">
        <v>0.6</v>
      </c>
      <c r="F95" s="269">
        <v>5.28</v>
      </c>
      <c r="G95" s="205">
        <f t="shared" si="3"/>
        <v>3.1680000000000001</v>
      </c>
    </row>
    <row r="96" spans="1:7" ht="121.5" customHeight="1" thickBot="1" x14ac:dyDescent="0.3">
      <c r="A96" s="432"/>
      <c r="B96" s="23" t="s">
        <v>461</v>
      </c>
      <c r="C96" s="459"/>
      <c r="D96" s="202" t="s">
        <v>462</v>
      </c>
      <c r="E96" s="203">
        <v>0.84</v>
      </c>
      <c r="F96" s="269">
        <v>5.28</v>
      </c>
      <c r="G96" s="205">
        <f t="shared" si="3"/>
        <v>4.4352</v>
      </c>
    </row>
    <row r="97" spans="1:7" ht="48" customHeight="1" thickBot="1" x14ac:dyDescent="0.3">
      <c r="A97" s="358" t="s">
        <v>463</v>
      </c>
      <c r="B97" s="314"/>
      <c r="C97" s="22" t="s">
        <v>22</v>
      </c>
      <c r="D97" s="202" t="s">
        <v>372</v>
      </c>
      <c r="E97" s="203">
        <v>1.33</v>
      </c>
      <c r="F97" s="269">
        <v>5.28</v>
      </c>
      <c r="G97" s="205">
        <f t="shared" si="3"/>
        <v>7.0224000000000011</v>
      </c>
    </row>
    <row r="98" spans="1:7" ht="50.25" customHeight="1" thickBot="1" x14ac:dyDescent="0.3">
      <c r="A98" s="358" t="s">
        <v>464</v>
      </c>
      <c r="B98" s="314"/>
      <c r="C98" s="22" t="s">
        <v>153</v>
      </c>
      <c r="D98" s="202">
        <v>9</v>
      </c>
      <c r="E98" s="203">
        <v>0.15</v>
      </c>
      <c r="F98" s="269">
        <v>5.28</v>
      </c>
      <c r="G98" s="205">
        <f t="shared" si="3"/>
        <v>0.79200000000000004</v>
      </c>
    </row>
    <row r="99" spans="1:7" ht="24.75" customHeight="1" thickBot="1" x14ac:dyDescent="0.3">
      <c r="A99" s="358" t="s">
        <v>465</v>
      </c>
      <c r="B99" s="314"/>
      <c r="C99" s="22" t="s">
        <v>153</v>
      </c>
      <c r="D99" s="202">
        <v>36</v>
      </c>
      <c r="E99" s="203">
        <v>0.6</v>
      </c>
      <c r="F99" s="269">
        <v>5.28</v>
      </c>
      <c r="G99" s="205">
        <v>3.45</v>
      </c>
    </row>
    <row r="100" spans="1:7" ht="16.5" thickBot="1" x14ac:dyDescent="0.3">
      <c r="A100" s="435" t="s">
        <v>466</v>
      </c>
      <c r="B100" s="23" t="s">
        <v>467</v>
      </c>
      <c r="C100" s="458" t="s">
        <v>22</v>
      </c>
      <c r="D100" s="202" t="s">
        <v>90</v>
      </c>
      <c r="E100" s="203">
        <v>0.46</v>
      </c>
      <c r="F100" s="269">
        <v>5.28</v>
      </c>
      <c r="G100" s="205">
        <f t="shared" si="3"/>
        <v>2.4288000000000003</v>
      </c>
    </row>
    <row r="101" spans="1:7" ht="22.5" customHeight="1" thickBot="1" x14ac:dyDescent="0.3">
      <c r="A101" s="432"/>
      <c r="B101" s="23" t="s">
        <v>468</v>
      </c>
      <c r="C101" s="459"/>
      <c r="D101" s="202" t="s">
        <v>469</v>
      </c>
      <c r="E101" s="203">
        <v>0.24</v>
      </c>
      <c r="F101" s="269">
        <v>5.28</v>
      </c>
      <c r="G101" s="205">
        <f t="shared" si="3"/>
        <v>1.2672000000000001</v>
      </c>
    </row>
    <row r="102" spans="1:7" ht="33" customHeight="1" thickBot="1" x14ac:dyDescent="0.3">
      <c r="A102" s="358" t="s">
        <v>470</v>
      </c>
      <c r="B102" s="314"/>
      <c r="C102" s="22" t="s">
        <v>22</v>
      </c>
      <c r="D102" s="202">
        <v>6</v>
      </c>
      <c r="E102" s="203">
        <v>0.1</v>
      </c>
      <c r="F102" s="269">
        <v>5.28</v>
      </c>
      <c r="G102" s="205">
        <f t="shared" si="3"/>
        <v>0.52800000000000002</v>
      </c>
    </row>
    <row r="103" spans="1:7" ht="16.5" customHeight="1" thickBot="1" x14ac:dyDescent="0.3">
      <c r="A103" s="358" t="s">
        <v>471</v>
      </c>
      <c r="B103" s="314"/>
      <c r="C103" s="22" t="s">
        <v>34</v>
      </c>
      <c r="D103" s="202" t="s">
        <v>472</v>
      </c>
      <c r="E103" s="203">
        <v>0.64</v>
      </c>
      <c r="F103" s="269">
        <v>5.28</v>
      </c>
      <c r="G103" s="205">
        <f t="shared" si="3"/>
        <v>3.3792000000000004</v>
      </c>
    </row>
    <row r="104" spans="1:7" ht="15" customHeight="1" thickBot="1" x14ac:dyDescent="0.3">
      <c r="A104" s="435" t="s">
        <v>473</v>
      </c>
      <c r="B104" s="23" t="s">
        <v>474</v>
      </c>
      <c r="C104" s="458" t="s">
        <v>22</v>
      </c>
      <c r="D104" s="202">
        <v>126</v>
      </c>
      <c r="E104" s="203">
        <v>2.1</v>
      </c>
      <c r="F104" s="269">
        <v>5.28</v>
      </c>
      <c r="G104" s="205">
        <f t="shared" si="3"/>
        <v>11.088000000000001</v>
      </c>
    </row>
    <row r="105" spans="1:7" ht="17.25" customHeight="1" thickBot="1" x14ac:dyDescent="0.3">
      <c r="A105" s="432"/>
      <c r="B105" s="23" t="s">
        <v>475</v>
      </c>
      <c r="C105" s="459"/>
      <c r="D105" s="202" t="s">
        <v>476</v>
      </c>
      <c r="E105" s="203">
        <v>0.33</v>
      </c>
      <c r="F105" s="269">
        <v>5.28</v>
      </c>
      <c r="G105" s="205">
        <f t="shared" si="3"/>
        <v>1.7424000000000002</v>
      </c>
    </row>
    <row r="106" spans="1:7" ht="16.5" thickBot="1" x14ac:dyDescent="0.3">
      <c r="A106" s="435" t="s">
        <v>477</v>
      </c>
      <c r="B106" s="23" t="s">
        <v>474</v>
      </c>
      <c r="C106" s="458" t="s">
        <v>22</v>
      </c>
      <c r="D106" s="202">
        <v>66</v>
      </c>
      <c r="E106" s="203">
        <v>1.1000000000000001</v>
      </c>
      <c r="F106" s="269">
        <v>5.28</v>
      </c>
      <c r="G106" s="205">
        <f t="shared" si="3"/>
        <v>5.8080000000000007</v>
      </c>
    </row>
    <row r="107" spans="1:7" ht="20.25" customHeight="1" thickBot="1" x14ac:dyDescent="0.3">
      <c r="A107" s="432"/>
      <c r="B107" s="23" t="s">
        <v>475</v>
      </c>
      <c r="C107" s="459"/>
      <c r="D107" s="202">
        <v>12</v>
      </c>
      <c r="E107" s="203">
        <v>0.2</v>
      </c>
      <c r="F107" s="269">
        <v>5.28</v>
      </c>
      <c r="G107" s="205">
        <f t="shared" si="3"/>
        <v>1.056</v>
      </c>
    </row>
    <row r="108" spans="1:7" ht="36.75" customHeight="1" thickBot="1" x14ac:dyDescent="0.3">
      <c r="A108" s="358" t="s">
        <v>478</v>
      </c>
      <c r="B108" s="314"/>
      <c r="C108" s="22" t="s">
        <v>479</v>
      </c>
      <c r="D108" s="202">
        <v>132</v>
      </c>
      <c r="E108" s="212">
        <v>2.2000000000000002</v>
      </c>
      <c r="F108" s="264">
        <v>5.28</v>
      </c>
      <c r="G108" s="241">
        <f t="shared" si="3"/>
        <v>11.616000000000001</v>
      </c>
    </row>
    <row r="110" spans="1:7" s="2" customFormat="1" x14ac:dyDescent="0.25"/>
    <row r="111" spans="1:7" s="2" customFormat="1" x14ac:dyDescent="0.25"/>
    <row r="112" spans="1:7" s="2" customFormat="1" x14ac:dyDescent="0.25"/>
    <row r="113" spans="1:6" ht="15.75" x14ac:dyDescent="0.25">
      <c r="A113" s="125" t="s">
        <v>39</v>
      </c>
      <c r="B113" s="125"/>
      <c r="C113" s="125" t="s">
        <v>696</v>
      </c>
      <c r="D113" s="125"/>
      <c r="E113" s="125"/>
      <c r="F113" s="125"/>
    </row>
    <row r="115" spans="1:6" ht="15.75" x14ac:dyDescent="0.25">
      <c r="A115" s="125"/>
      <c r="B115" s="125"/>
      <c r="C115" s="125"/>
      <c r="D115" s="125"/>
      <c r="E115" s="125"/>
      <c r="F115" s="125"/>
    </row>
  </sheetData>
  <mergeCells count="112">
    <mergeCell ref="I22:L22"/>
    <mergeCell ref="I5:O5"/>
    <mergeCell ref="E12:E13"/>
    <mergeCell ref="A21:A22"/>
    <mergeCell ref="C21:C22"/>
    <mergeCell ref="A23:A24"/>
    <mergeCell ref="C23:C24"/>
    <mergeCell ref="A18:A20"/>
    <mergeCell ref="A17:G17"/>
    <mergeCell ref="A15:G15"/>
    <mergeCell ref="A9:G9"/>
    <mergeCell ref="A12:A13"/>
    <mergeCell ref="B12:B13"/>
    <mergeCell ref="C12:C13"/>
    <mergeCell ref="D12:D13"/>
    <mergeCell ref="C18:C20"/>
    <mergeCell ref="F12:F13"/>
    <mergeCell ref="G12:G13"/>
    <mergeCell ref="A16:B16"/>
    <mergeCell ref="A39:B39"/>
    <mergeCell ref="A25:B25"/>
    <mergeCell ref="A26:B26"/>
    <mergeCell ref="A28:A29"/>
    <mergeCell ref="C28:C29"/>
    <mergeCell ref="A30:A32"/>
    <mergeCell ref="C30:C32"/>
    <mergeCell ref="A33:A35"/>
    <mergeCell ref="C33:C35"/>
    <mergeCell ref="A36:A37"/>
    <mergeCell ref="C36:C37"/>
    <mergeCell ref="A38:B38"/>
    <mergeCell ref="A54:B54"/>
    <mergeCell ref="A40:B40"/>
    <mergeCell ref="A41:A42"/>
    <mergeCell ref="C41:C42"/>
    <mergeCell ref="A43:A44"/>
    <mergeCell ref="C43:C44"/>
    <mergeCell ref="A45:A46"/>
    <mergeCell ref="C45:C46"/>
    <mergeCell ref="A47:B47"/>
    <mergeCell ref="A48:B48"/>
    <mergeCell ref="A49:B49"/>
    <mergeCell ref="A52:B52"/>
    <mergeCell ref="A53:B53"/>
    <mergeCell ref="A51:G51"/>
    <mergeCell ref="A50:B50"/>
    <mergeCell ref="A69:B70"/>
    <mergeCell ref="D69:D70"/>
    <mergeCell ref="G69:G70"/>
    <mergeCell ref="A55:B55"/>
    <mergeCell ref="A56:B56"/>
    <mergeCell ref="A57:B57"/>
    <mergeCell ref="A58:B58"/>
    <mergeCell ref="A59:B59"/>
    <mergeCell ref="A60:A61"/>
    <mergeCell ref="E69:E70"/>
    <mergeCell ref="A68:G68"/>
    <mergeCell ref="C60:C61"/>
    <mergeCell ref="A63:B63"/>
    <mergeCell ref="A64:A67"/>
    <mergeCell ref="C64:C67"/>
    <mergeCell ref="A62:G62"/>
    <mergeCell ref="G73:G74"/>
    <mergeCell ref="E71:E72"/>
    <mergeCell ref="E73:E74"/>
    <mergeCell ref="E75:E76"/>
    <mergeCell ref="A75:B76"/>
    <mergeCell ref="D75:D76"/>
    <mergeCell ref="G75:G76"/>
    <mergeCell ref="A88:A90"/>
    <mergeCell ref="C88:C90"/>
    <mergeCell ref="A77:A78"/>
    <mergeCell ref="C77:C78"/>
    <mergeCell ref="A71:B72"/>
    <mergeCell ref="D71:D72"/>
    <mergeCell ref="F73:F74"/>
    <mergeCell ref="G71:G72"/>
    <mergeCell ref="A73:B74"/>
    <mergeCell ref="D73:D74"/>
    <mergeCell ref="A91:G91"/>
    <mergeCell ref="A92:B92"/>
    <mergeCell ref="A93:B93"/>
    <mergeCell ref="A94:A96"/>
    <mergeCell ref="C94:C96"/>
    <mergeCell ref="A97:B97"/>
    <mergeCell ref="A79:A80"/>
    <mergeCell ref="C79:C80"/>
    <mergeCell ref="F83:F84"/>
    <mergeCell ref="E1:G1"/>
    <mergeCell ref="E2:G2"/>
    <mergeCell ref="E3:G3"/>
    <mergeCell ref="A106:A107"/>
    <mergeCell ref="C106:C107"/>
    <mergeCell ref="A108:B108"/>
    <mergeCell ref="A99:B99"/>
    <mergeCell ref="A100:A101"/>
    <mergeCell ref="C100:C101"/>
    <mergeCell ref="A102:B102"/>
    <mergeCell ref="A103:B103"/>
    <mergeCell ref="A104:A105"/>
    <mergeCell ref="C104:C105"/>
    <mergeCell ref="A82:A84"/>
    <mergeCell ref="C82:C84"/>
    <mergeCell ref="B83:B84"/>
    <mergeCell ref="D83:D84"/>
    <mergeCell ref="G83:G84"/>
    <mergeCell ref="E83:E84"/>
    <mergeCell ref="A81:G81"/>
    <mergeCell ref="A98:B98"/>
    <mergeCell ref="A85:B85"/>
    <mergeCell ref="A86:A87"/>
    <mergeCell ref="C86:C8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72"/>
  <sheetViews>
    <sheetView workbookViewId="0">
      <selection activeCell="U1" sqref="U1:U1048576"/>
    </sheetView>
  </sheetViews>
  <sheetFormatPr defaultRowHeight="15" x14ac:dyDescent="0.25"/>
  <cols>
    <col min="1" max="1" width="19.5703125" customWidth="1"/>
    <col min="3" max="3" width="16.140625" customWidth="1"/>
    <col min="4" max="4" width="12.7109375" customWidth="1"/>
    <col min="5" max="5" width="11.140625" hidden="1" customWidth="1"/>
    <col min="6" max="6" width="0.140625" customWidth="1"/>
    <col min="7" max="7" width="9.28515625" customWidth="1"/>
    <col min="8" max="8" width="11" style="2" customWidth="1"/>
    <col min="9" max="10" width="11.42578125" style="2" hidden="1" customWidth="1"/>
    <col min="11" max="11" width="12.85546875" customWidth="1"/>
    <col min="12" max="12" width="8.7109375" style="2" customWidth="1"/>
    <col min="13" max="13" width="9.7109375" style="2" customWidth="1"/>
    <col min="14" max="15" width="0" hidden="1" customWidth="1"/>
    <col min="16" max="16" width="11" hidden="1" customWidth="1"/>
    <col min="17" max="17" width="11.28515625" hidden="1" customWidth="1"/>
    <col min="18" max="18" width="0" hidden="1" customWidth="1"/>
    <col min="19" max="19" width="12.140625" hidden="1" customWidth="1"/>
    <col min="20" max="21" width="0" hidden="1" customWidth="1"/>
  </cols>
  <sheetData>
    <row r="1" spans="1:20" s="2" customFormat="1" ht="15.75" x14ac:dyDescent="0.25">
      <c r="K1" s="325" t="s">
        <v>693</v>
      </c>
      <c r="L1" s="325"/>
      <c r="M1" s="325"/>
    </row>
    <row r="2" spans="1:20" s="2" customFormat="1" ht="15.75" x14ac:dyDescent="0.25">
      <c r="H2" s="325" t="s">
        <v>38</v>
      </c>
      <c r="I2" s="325"/>
      <c r="J2" s="325"/>
      <c r="K2" s="325"/>
      <c r="L2" s="325"/>
      <c r="M2" s="325"/>
    </row>
    <row r="3" spans="1:20" s="2" customFormat="1" ht="18" customHeight="1" x14ac:dyDescent="0.25">
      <c r="K3" s="324" t="s">
        <v>695</v>
      </c>
      <c r="L3" s="324"/>
      <c r="M3" s="324"/>
    </row>
    <row r="4" spans="1:20" s="2" customFormat="1" ht="15.75" x14ac:dyDescent="0.25">
      <c r="K4" s="125"/>
      <c r="L4" s="125"/>
      <c r="M4" s="125"/>
    </row>
    <row r="5" spans="1:20" s="2" customFormat="1" ht="42" customHeight="1" x14ac:dyDescent="0.25">
      <c r="K5" s="233">
        <v>43709</v>
      </c>
      <c r="L5" s="125"/>
      <c r="M5" s="125"/>
      <c r="N5" s="321" t="s">
        <v>747</v>
      </c>
      <c r="O5" s="322"/>
      <c r="P5" s="322"/>
      <c r="Q5" s="322"/>
      <c r="R5" s="322"/>
      <c r="S5" s="322"/>
      <c r="T5" s="323"/>
    </row>
    <row r="6" spans="1:20" s="2" customFormat="1" x14ac:dyDescent="0.25">
      <c r="K6" s="135"/>
    </row>
    <row r="7" spans="1:20" ht="19.5" x14ac:dyDescent="0.25">
      <c r="A7" s="113" t="s">
        <v>480</v>
      </c>
      <c r="B7" s="2"/>
      <c r="C7" s="2"/>
      <c r="D7" s="2"/>
      <c r="E7" s="2"/>
      <c r="F7" s="2"/>
      <c r="G7" s="2"/>
      <c r="K7" s="2"/>
      <c r="N7" s="2"/>
      <c r="O7" s="2"/>
      <c r="P7" s="2"/>
      <c r="Q7" s="2"/>
      <c r="R7" s="2"/>
    </row>
    <row r="8" spans="1:20" ht="1.5" customHeight="1" x14ac:dyDescent="0.25">
      <c r="A8" s="4"/>
      <c r="B8" s="2"/>
      <c r="C8" s="2"/>
      <c r="D8" s="2"/>
      <c r="E8" s="2"/>
      <c r="F8" s="2"/>
      <c r="G8" s="2"/>
      <c r="K8" s="2"/>
      <c r="N8" s="2"/>
      <c r="O8" s="2"/>
      <c r="P8" s="2"/>
      <c r="Q8" s="2"/>
      <c r="R8" s="2"/>
    </row>
    <row r="9" spans="1:20" ht="26.25" customHeight="1" x14ac:dyDescent="0.25">
      <c r="A9" s="577" t="s">
        <v>690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2"/>
      <c r="O9" s="2"/>
      <c r="P9" s="2"/>
      <c r="Q9" s="2"/>
      <c r="R9" s="2"/>
    </row>
    <row r="10" spans="1:20" s="2" customFormat="1" ht="1.5" customHeight="1" thickBot="1" x14ac:dyDescent="0.3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20" ht="29.25" customHeight="1" x14ac:dyDescent="0.25">
      <c r="A11" s="496" t="s">
        <v>0</v>
      </c>
      <c r="B11" s="556" t="s">
        <v>52</v>
      </c>
      <c r="C11" s="557"/>
      <c r="D11" s="496" t="s">
        <v>1</v>
      </c>
      <c r="E11" s="496" t="s">
        <v>53</v>
      </c>
      <c r="F11" s="117" t="s">
        <v>54</v>
      </c>
      <c r="G11" s="578" t="s">
        <v>674</v>
      </c>
      <c r="H11" s="496" t="s">
        <v>679</v>
      </c>
      <c r="I11" s="566" t="s">
        <v>49</v>
      </c>
      <c r="J11" s="567"/>
      <c r="K11" s="569" t="s">
        <v>675</v>
      </c>
      <c r="L11" s="571" t="s">
        <v>692</v>
      </c>
      <c r="M11" s="573" t="s">
        <v>727</v>
      </c>
      <c r="N11" s="2"/>
      <c r="O11" s="2"/>
      <c r="P11" s="2"/>
      <c r="Q11" s="2"/>
      <c r="R11" s="2"/>
    </row>
    <row r="12" spans="1:20" ht="45" customHeight="1" thickBot="1" x14ac:dyDescent="0.3">
      <c r="A12" s="497"/>
      <c r="B12" s="558"/>
      <c r="C12" s="559"/>
      <c r="D12" s="497"/>
      <c r="E12" s="497"/>
      <c r="F12" s="118" t="s">
        <v>55</v>
      </c>
      <c r="G12" s="579"/>
      <c r="H12" s="497"/>
      <c r="I12" s="119" t="s">
        <v>680</v>
      </c>
      <c r="J12" s="123" t="s">
        <v>681</v>
      </c>
      <c r="K12" s="570"/>
      <c r="L12" s="572"/>
      <c r="M12" s="574"/>
      <c r="N12" s="2"/>
      <c r="O12" s="2"/>
      <c r="P12" s="495" t="s">
        <v>755</v>
      </c>
      <c r="Q12" s="495"/>
      <c r="R12" s="249"/>
      <c r="S12" s="249"/>
    </row>
    <row r="13" spans="1:20" ht="15.75" x14ac:dyDescent="0.25">
      <c r="A13" s="184">
        <v>1</v>
      </c>
      <c r="B13" s="560">
        <v>2</v>
      </c>
      <c r="C13" s="561"/>
      <c r="D13" s="185">
        <v>3</v>
      </c>
      <c r="E13" s="185">
        <v>4</v>
      </c>
      <c r="F13" s="186">
        <v>5</v>
      </c>
      <c r="G13" s="188">
        <v>4</v>
      </c>
      <c r="H13" s="189">
        <v>5</v>
      </c>
      <c r="I13" s="189"/>
      <c r="J13" s="190"/>
      <c r="K13" s="187">
        <v>6</v>
      </c>
      <c r="L13" s="187">
        <v>7</v>
      </c>
      <c r="M13" s="187">
        <v>8</v>
      </c>
      <c r="N13" s="2"/>
      <c r="O13" s="1"/>
      <c r="P13" s="248" t="s">
        <v>753</v>
      </c>
      <c r="Q13" s="248" t="s">
        <v>754</v>
      </c>
      <c r="R13" s="1"/>
      <c r="S13" s="1"/>
      <c r="T13" s="1"/>
    </row>
    <row r="14" spans="1:20" ht="21.75" customHeight="1" x14ac:dyDescent="0.25">
      <c r="A14" s="483" t="s">
        <v>756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2"/>
      <c r="O14" s="1"/>
      <c r="P14" s="183">
        <v>0.55000000000000004</v>
      </c>
      <c r="Q14" s="183">
        <v>4.54</v>
      </c>
      <c r="R14" s="183"/>
      <c r="S14" s="183"/>
      <c r="T14" s="1"/>
    </row>
    <row r="15" spans="1:20" ht="33" customHeight="1" thickBot="1" x14ac:dyDescent="0.3">
      <c r="A15" s="388" t="s">
        <v>481</v>
      </c>
      <c r="B15" s="502"/>
      <c r="C15" s="389"/>
      <c r="D15" s="31" t="s">
        <v>45</v>
      </c>
      <c r="E15" s="31">
        <v>12</v>
      </c>
      <c r="F15" s="32">
        <v>266</v>
      </c>
      <c r="G15" s="63">
        <f>E15/60</f>
        <v>0.2</v>
      </c>
      <c r="H15" s="162">
        <v>0.55000000000000004</v>
      </c>
      <c r="I15" s="163">
        <v>20</v>
      </c>
      <c r="J15" s="163">
        <f>H15*I15/100</f>
        <v>0.11</v>
      </c>
      <c r="K15" s="164">
        <f>G15*H15</f>
        <v>0.11000000000000001</v>
      </c>
      <c r="L15" s="164">
        <v>0</v>
      </c>
      <c r="M15" s="164">
        <f>K15+L15</f>
        <v>0.11000000000000001</v>
      </c>
      <c r="N15" s="2"/>
      <c r="O15" s="576"/>
      <c r="P15" s="576"/>
      <c r="Q15" s="576"/>
      <c r="R15" s="576"/>
      <c r="S15" s="576"/>
      <c r="T15" s="576"/>
    </row>
    <row r="16" spans="1:20" ht="18" customHeight="1" thickBot="1" x14ac:dyDescent="0.3">
      <c r="A16" s="384" t="s">
        <v>482</v>
      </c>
      <c r="B16" s="503"/>
      <c r="C16" s="385"/>
      <c r="D16" s="31" t="s">
        <v>45</v>
      </c>
      <c r="E16" s="31" t="s">
        <v>228</v>
      </c>
      <c r="F16" s="32">
        <v>267</v>
      </c>
      <c r="G16" s="42">
        <v>0.09</v>
      </c>
      <c r="H16" s="165">
        <v>5.28</v>
      </c>
      <c r="I16" s="73"/>
      <c r="J16" s="73"/>
      <c r="K16" s="164">
        <f t="shared" ref="K16:K77" si="0">G16*H16</f>
        <v>0.47520000000000001</v>
      </c>
      <c r="L16" s="164">
        <v>0</v>
      </c>
      <c r="M16" s="164">
        <f t="shared" ref="M16:M59" si="1">K16+L16</f>
        <v>0.47520000000000001</v>
      </c>
      <c r="N16" s="2"/>
      <c r="O16" s="2"/>
      <c r="P16" s="2"/>
      <c r="Q16" s="2"/>
      <c r="R16" s="2"/>
    </row>
    <row r="17" spans="1:18" ht="16.5" thickBot="1" x14ac:dyDescent="0.3">
      <c r="A17" s="384" t="s">
        <v>483</v>
      </c>
      <c r="B17" s="562" t="s">
        <v>484</v>
      </c>
      <c r="C17" s="563"/>
      <c r="D17" s="399" t="s">
        <v>45</v>
      </c>
      <c r="E17" s="31" t="s">
        <v>139</v>
      </c>
      <c r="F17" s="32">
        <v>268</v>
      </c>
      <c r="G17" s="42">
        <v>7.0000000000000007E-2</v>
      </c>
      <c r="H17" s="165">
        <v>5.28</v>
      </c>
      <c r="I17" s="73">
        <v>20</v>
      </c>
      <c r="J17" s="73"/>
      <c r="K17" s="164">
        <f t="shared" si="0"/>
        <v>0.36960000000000004</v>
      </c>
      <c r="L17" s="164">
        <v>0</v>
      </c>
      <c r="M17" s="164">
        <f t="shared" si="1"/>
        <v>0.36960000000000004</v>
      </c>
      <c r="N17" s="2"/>
      <c r="O17" s="2"/>
      <c r="P17" s="2"/>
      <c r="Q17" s="2"/>
      <c r="R17" s="2"/>
    </row>
    <row r="18" spans="1:18" ht="33" customHeight="1" thickBot="1" x14ac:dyDescent="0.3">
      <c r="A18" s="388"/>
      <c r="B18" s="564" t="s">
        <v>485</v>
      </c>
      <c r="C18" s="565"/>
      <c r="D18" s="394"/>
      <c r="E18" s="31">
        <v>6</v>
      </c>
      <c r="F18" s="32">
        <v>269</v>
      </c>
      <c r="G18" s="43">
        <v>0.1</v>
      </c>
      <c r="H18" s="165">
        <v>5.28</v>
      </c>
      <c r="I18" s="60"/>
      <c r="J18" s="60"/>
      <c r="K18" s="164">
        <f t="shared" si="0"/>
        <v>0.52800000000000002</v>
      </c>
      <c r="L18" s="164">
        <v>0</v>
      </c>
      <c r="M18" s="164">
        <f t="shared" si="1"/>
        <v>0.52800000000000002</v>
      </c>
      <c r="N18" s="2"/>
      <c r="O18" s="2"/>
      <c r="P18" s="2"/>
      <c r="Q18" s="2"/>
      <c r="R18" s="2"/>
    </row>
    <row r="19" spans="1:18" ht="16.5" thickBot="1" x14ac:dyDescent="0.3">
      <c r="A19" s="509" t="s">
        <v>486</v>
      </c>
      <c r="B19" s="388" t="s">
        <v>94</v>
      </c>
      <c r="C19" s="389"/>
      <c r="D19" s="500" t="s">
        <v>95</v>
      </c>
      <c r="E19" s="31" t="s">
        <v>437</v>
      </c>
      <c r="F19" s="32">
        <v>270</v>
      </c>
      <c r="G19" s="42">
        <v>0.54</v>
      </c>
      <c r="H19" s="166">
        <v>0.55000000000000004</v>
      </c>
      <c r="I19" s="74"/>
      <c r="J19" s="74"/>
      <c r="K19" s="164">
        <f t="shared" si="0"/>
        <v>0.29700000000000004</v>
      </c>
      <c r="L19" s="164">
        <f t="shared" ref="L19:L79" si="2">K19*20%</f>
        <v>5.9400000000000008E-2</v>
      </c>
      <c r="M19" s="164">
        <f t="shared" si="1"/>
        <v>0.35640000000000005</v>
      </c>
      <c r="N19" s="57"/>
      <c r="O19" s="2"/>
      <c r="P19" s="2"/>
      <c r="Q19" s="2"/>
      <c r="R19" s="2"/>
    </row>
    <row r="20" spans="1:18" ht="32.25" customHeight="1" thickBot="1" x14ac:dyDescent="0.3">
      <c r="A20" s="509"/>
      <c r="B20" s="384" t="s">
        <v>96</v>
      </c>
      <c r="C20" s="385"/>
      <c r="D20" s="501"/>
      <c r="E20" s="69">
        <v>2</v>
      </c>
      <c r="F20" s="66">
        <v>271</v>
      </c>
      <c r="G20" s="71">
        <v>3.3000000000000002E-2</v>
      </c>
      <c r="H20" s="167">
        <v>0.55000000000000004</v>
      </c>
      <c r="I20" s="64"/>
      <c r="J20" s="64"/>
      <c r="K20" s="164">
        <f t="shared" si="0"/>
        <v>1.8150000000000003E-2</v>
      </c>
      <c r="L20" s="164">
        <f t="shared" si="2"/>
        <v>3.6300000000000008E-3</v>
      </c>
      <c r="M20" s="164">
        <f t="shared" si="1"/>
        <v>2.1780000000000004E-2</v>
      </c>
      <c r="N20" s="75"/>
      <c r="O20" s="2"/>
      <c r="P20" s="2"/>
      <c r="Q20" s="2"/>
      <c r="R20" s="2"/>
    </row>
    <row r="21" spans="1:18" ht="16.5" thickBot="1" x14ac:dyDescent="0.3">
      <c r="A21" s="509"/>
      <c r="B21" s="390" t="s">
        <v>97</v>
      </c>
      <c r="C21" s="392"/>
      <c r="D21" s="501"/>
      <c r="E21" s="31" t="s">
        <v>488</v>
      </c>
      <c r="F21" s="32">
        <v>272</v>
      </c>
      <c r="G21" s="42">
        <v>0.432</v>
      </c>
      <c r="H21" s="167">
        <v>0.55000000000000004</v>
      </c>
      <c r="I21" s="74"/>
      <c r="J21" s="74"/>
      <c r="K21" s="164">
        <f t="shared" si="0"/>
        <v>0.23760000000000001</v>
      </c>
      <c r="L21" s="164">
        <f t="shared" si="2"/>
        <v>4.7520000000000007E-2</v>
      </c>
      <c r="M21" s="164">
        <f t="shared" si="1"/>
        <v>0.28512000000000004</v>
      </c>
      <c r="N21" s="57"/>
      <c r="O21" s="2"/>
      <c r="P21" s="2"/>
      <c r="Q21" s="2"/>
      <c r="R21" s="2"/>
    </row>
    <row r="22" spans="1:18" ht="32.25" customHeight="1" thickBot="1" x14ac:dyDescent="0.3">
      <c r="A22" s="509"/>
      <c r="B22" s="384" t="s">
        <v>99</v>
      </c>
      <c r="C22" s="385"/>
      <c r="D22" s="501"/>
      <c r="E22" s="69" t="s">
        <v>100</v>
      </c>
      <c r="F22" s="66">
        <v>273</v>
      </c>
      <c r="G22" s="71">
        <v>1.2E-2</v>
      </c>
      <c r="H22" s="167">
        <v>0.55000000000000004</v>
      </c>
      <c r="I22" s="64"/>
      <c r="J22" s="64"/>
      <c r="K22" s="164">
        <f t="shared" si="0"/>
        <v>6.6000000000000008E-3</v>
      </c>
      <c r="L22" s="164">
        <f t="shared" si="2"/>
        <v>1.3200000000000002E-3</v>
      </c>
      <c r="M22" s="164">
        <f t="shared" si="1"/>
        <v>7.9200000000000017E-3</v>
      </c>
      <c r="N22" s="57"/>
      <c r="O22" s="2"/>
      <c r="P22" s="2"/>
      <c r="Q22" s="2"/>
      <c r="R22" s="2"/>
    </row>
    <row r="23" spans="1:18" ht="16.5" thickBot="1" x14ac:dyDescent="0.3">
      <c r="A23" s="505" t="s">
        <v>489</v>
      </c>
      <c r="B23" s="390" t="s">
        <v>490</v>
      </c>
      <c r="C23" s="392"/>
      <c r="D23" s="500" t="s">
        <v>153</v>
      </c>
      <c r="E23" s="31" t="s">
        <v>145</v>
      </c>
      <c r="F23" s="32">
        <v>274</v>
      </c>
      <c r="G23" s="42">
        <v>0.06</v>
      </c>
      <c r="H23" s="165">
        <v>5.28</v>
      </c>
      <c r="I23" s="73"/>
      <c r="J23" s="73"/>
      <c r="K23" s="164">
        <f t="shared" si="0"/>
        <v>0.31680000000000003</v>
      </c>
      <c r="L23" s="164">
        <f t="shared" si="2"/>
        <v>6.3360000000000014E-2</v>
      </c>
      <c r="M23" s="164">
        <f t="shared" si="1"/>
        <v>0.38016000000000005</v>
      </c>
      <c r="N23" s="2"/>
      <c r="O23" s="2"/>
      <c r="P23" s="2"/>
      <c r="Q23" s="2"/>
      <c r="R23" s="2"/>
    </row>
    <row r="24" spans="1:18" ht="16.5" thickBot="1" x14ac:dyDescent="0.3">
      <c r="A24" s="509"/>
      <c r="B24" s="390" t="s">
        <v>491</v>
      </c>
      <c r="C24" s="392"/>
      <c r="D24" s="510"/>
      <c r="E24" s="31" t="s">
        <v>141</v>
      </c>
      <c r="F24" s="32">
        <v>275</v>
      </c>
      <c r="G24" s="42">
        <v>0.04</v>
      </c>
      <c r="H24" s="165">
        <v>5.28</v>
      </c>
      <c r="I24" s="73"/>
      <c r="J24" s="73"/>
      <c r="K24" s="164">
        <f t="shared" si="0"/>
        <v>0.21120000000000003</v>
      </c>
      <c r="L24" s="164">
        <f t="shared" si="2"/>
        <v>4.2240000000000007E-2</v>
      </c>
      <c r="M24" s="164">
        <f t="shared" si="1"/>
        <v>0.25344000000000005</v>
      </c>
      <c r="N24" s="2"/>
      <c r="O24" s="2"/>
      <c r="P24" s="2"/>
      <c r="Q24" s="2"/>
      <c r="R24" s="2"/>
    </row>
    <row r="25" spans="1:18" ht="16.5" thickBot="1" x14ac:dyDescent="0.3">
      <c r="A25" s="509"/>
      <c r="B25" s="390" t="s">
        <v>492</v>
      </c>
      <c r="C25" s="392"/>
      <c r="D25" s="31" t="s">
        <v>173</v>
      </c>
      <c r="E25" s="31" t="s">
        <v>141</v>
      </c>
      <c r="F25" s="32">
        <v>276</v>
      </c>
      <c r="G25" s="42">
        <v>0.04</v>
      </c>
      <c r="H25" s="165">
        <v>5.28</v>
      </c>
      <c r="I25" s="73"/>
      <c r="J25" s="73"/>
      <c r="K25" s="164">
        <f t="shared" si="0"/>
        <v>0.21120000000000003</v>
      </c>
      <c r="L25" s="164">
        <f t="shared" si="2"/>
        <v>4.2240000000000007E-2</v>
      </c>
      <c r="M25" s="164">
        <f t="shared" si="1"/>
        <v>0.25344000000000005</v>
      </c>
      <c r="N25" s="2"/>
      <c r="O25" s="2"/>
      <c r="P25" s="2"/>
      <c r="Q25" s="2"/>
      <c r="R25" s="2"/>
    </row>
    <row r="26" spans="1:18" ht="16.5" thickBot="1" x14ac:dyDescent="0.3">
      <c r="A26" s="509"/>
      <c r="B26" s="500" t="s">
        <v>493</v>
      </c>
      <c r="C26" s="161" t="s">
        <v>494</v>
      </c>
      <c r="D26" s="500" t="s">
        <v>22</v>
      </c>
      <c r="E26" s="159">
        <v>2.4</v>
      </c>
      <c r="F26" s="157">
        <v>277</v>
      </c>
      <c r="G26" s="42">
        <v>0.04</v>
      </c>
      <c r="H26" s="165">
        <v>5.28</v>
      </c>
      <c r="I26" s="156"/>
      <c r="J26" s="156"/>
      <c r="K26" s="164">
        <f t="shared" si="0"/>
        <v>0.21120000000000003</v>
      </c>
      <c r="L26" s="164">
        <f t="shared" si="2"/>
        <v>4.2240000000000007E-2</v>
      </c>
      <c r="M26" s="164">
        <f t="shared" si="1"/>
        <v>0.25344000000000005</v>
      </c>
      <c r="N26" s="2"/>
      <c r="O26" s="2"/>
      <c r="P26" s="2"/>
      <c r="Q26" s="2"/>
      <c r="R26" s="2"/>
    </row>
    <row r="27" spans="1:18" ht="32.25" thickBot="1" x14ac:dyDescent="0.3">
      <c r="A27" s="509"/>
      <c r="B27" s="510"/>
      <c r="C27" s="161" t="s">
        <v>495</v>
      </c>
      <c r="D27" s="501"/>
      <c r="E27" s="159">
        <v>1.2</v>
      </c>
      <c r="F27" s="157">
        <v>278</v>
      </c>
      <c r="G27" s="43">
        <v>0.02</v>
      </c>
      <c r="H27" s="165">
        <v>5.28</v>
      </c>
      <c r="I27" s="156"/>
      <c r="J27" s="156"/>
      <c r="K27" s="164">
        <f t="shared" si="0"/>
        <v>0.10560000000000001</v>
      </c>
      <c r="L27" s="164">
        <f t="shared" si="2"/>
        <v>2.1120000000000003E-2</v>
      </c>
      <c r="M27" s="164">
        <f t="shared" si="1"/>
        <v>0.12672000000000003</v>
      </c>
      <c r="N27" s="2"/>
      <c r="O27" s="2"/>
      <c r="P27" s="2"/>
      <c r="Q27" s="2"/>
      <c r="R27" s="2"/>
    </row>
    <row r="28" spans="1:18" ht="16.5" thickBot="1" x14ac:dyDescent="0.3">
      <c r="A28" s="509"/>
      <c r="B28" s="390" t="s">
        <v>496</v>
      </c>
      <c r="C28" s="392"/>
      <c r="D28" s="501"/>
      <c r="E28" s="159" t="s">
        <v>137</v>
      </c>
      <c r="F28" s="157">
        <v>279</v>
      </c>
      <c r="G28" s="42">
        <v>0.02</v>
      </c>
      <c r="H28" s="165">
        <v>5.28</v>
      </c>
      <c r="I28" s="73"/>
      <c r="J28" s="73"/>
      <c r="K28" s="164">
        <f t="shared" si="0"/>
        <v>0.10560000000000001</v>
      </c>
      <c r="L28" s="164">
        <f t="shared" si="2"/>
        <v>2.1120000000000003E-2</v>
      </c>
      <c r="M28" s="164">
        <f t="shared" si="1"/>
        <v>0.12672000000000003</v>
      </c>
      <c r="N28" s="2"/>
      <c r="O28" s="2"/>
      <c r="P28" s="2"/>
      <c r="Q28" s="2"/>
      <c r="R28" s="2"/>
    </row>
    <row r="29" spans="1:18" ht="16.5" thickBot="1" x14ac:dyDescent="0.3">
      <c r="A29" s="509"/>
      <c r="B29" s="390" t="s">
        <v>147</v>
      </c>
      <c r="C29" s="392"/>
      <c r="D29" s="510"/>
      <c r="E29" s="159" t="s">
        <v>137</v>
      </c>
      <c r="F29" s="157">
        <v>280</v>
      </c>
      <c r="G29" s="42">
        <v>0.02</v>
      </c>
      <c r="H29" s="165">
        <v>5.28</v>
      </c>
      <c r="I29" s="73"/>
      <c r="J29" s="73"/>
      <c r="K29" s="164">
        <f t="shared" si="0"/>
        <v>0.10560000000000001</v>
      </c>
      <c r="L29" s="164">
        <f t="shared" si="2"/>
        <v>2.1120000000000003E-2</v>
      </c>
      <c r="M29" s="164">
        <f t="shared" si="1"/>
        <v>0.12672000000000003</v>
      </c>
      <c r="N29" s="2"/>
      <c r="O29" s="2"/>
      <c r="P29" s="2"/>
      <c r="Q29" s="2"/>
      <c r="R29" s="2"/>
    </row>
    <row r="30" spans="1:18" ht="16.5" thickBot="1" x14ac:dyDescent="0.3">
      <c r="A30" s="509"/>
      <c r="B30" s="390" t="s">
        <v>497</v>
      </c>
      <c r="C30" s="392"/>
      <c r="D30" s="500" t="s">
        <v>153</v>
      </c>
      <c r="E30" s="31" t="s">
        <v>141</v>
      </c>
      <c r="F30" s="32">
        <v>281</v>
      </c>
      <c r="G30" s="42">
        <v>0.04</v>
      </c>
      <c r="H30" s="165">
        <v>5.28</v>
      </c>
      <c r="I30" s="73"/>
      <c r="J30" s="73"/>
      <c r="K30" s="164">
        <f t="shared" si="0"/>
        <v>0.21120000000000003</v>
      </c>
      <c r="L30" s="164">
        <f t="shared" si="2"/>
        <v>4.2240000000000007E-2</v>
      </c>
      <c r="M30" s="164">
        <f t="shared" si="1"/>
        <v>0.25344000000000005</v>
      </c>
      <c r="N30" s="2"/>
      <c r="O30" s="2"/>
      <c r="P30" s="2"/>
      <c r="Q30" s="2"/>
      <c r="R30" s="2"/>
    </row>
    <row r="31" spans="1:18" ht="16.5" thickBot="1" x14ac:dyDescent="0.3">
      <c r="A31" s="506"/>
      <c r="B31" s="390" t="s">
        <v>498</v>
      </c>
      <c r="C31" s="392"/>
      <c r="D31" s="510"/>
      <c r="E31" s="31" t="s">
        <v>145</v>
      </c>
      <c r="F31" s="32">
        <v>282</v>
      </c>
      <c r="G31" s="42">
        <v>0.06</v>
      </c>
      <c r="H31" s="165">
        <v>5.28</v>
      </c>
      <c r="I31" s="73"/>
      <c r="J31" s="73"/>
      <c r="K31" s="164">
        <f t="shared" si="0"/>
        <v>0.31680000000000003</v>
      </c>
      <c r="L31" s="164">
        <f t="shared" si="2"/>
        <v>6.3360000000000014E-2</v>
      </c>
      <c r="M31" s="164">
        <f t="shared" si="1"/>
        <v>0.38016000000000005</v>
      </c>
      <c r="N31" s="2"/>
      <c r="O31" s="2"/>
      <c r="P31" s="2"/>
      <c r="Q31" s="2"/>
      <c r="R31" s="2"/>
    </row>
    <row r="32" spans="1:18" ht="16.5" thickBot="1" x14ac:dyDescent="0.3">
      <c r="A32" s="505" t="s">
        <v>499</v>
      </c>
      <c r="B32" s="390" t="s">
        <v>500</v>
      </c>
      <c r="C32" s="392"/>
      <c r="D32" s="500" t="s">
        <v>501</v>
      </c>
      <c r="E32" s="31" t="s">
        <v>74</v>
      </c>
      <c r="F32" s="32">
        <v>283</v>
      </c>
      <c r="G32" s="42">
        <v>0.12</v>
      </c>
      <c r="H32" s="165">
        <v>5.28</v>
      </c>
      <c r="I32" s="73"/>
      <c r="J32" s="73"/>
      <c r="K32" s="164">
        <f t="shared" si="0"/>
        <v>0.63360000000000005</v>
      </c>
      <c r="L32" s="164">
        <f t="shared" si="2"/>
        <v>0.12672000000000003</v>
      </c>
      <c r="M32" s="164">
        <f t="shared" si="1"/>
        <v>0.76032000000000011</v>
      </c>
      <c r="N32" s="2"/>
      <c r="O32" s="2"/>
      <c r="P32" s="2"/>
      <c r="Q32" s="2"/>
      <c r="R32" s="2"/>
    </row>
    <row r="33" spans="1:18" ht="84.75" customHeight="1" thickBot="1" x14ac:dyDescent="0.3">
      <c r="A33" s="506"/>
      <c r="B33" s="390" t="s">
        <v>502</v>
      </c>
      <c r="C33" s="392"/>
      <c r="D33" s="510"/>
      <c r="E33" s="31" t="s">
        <v>145</v>
      </c>
      <c r="F33" s="32">
        <v>284</v>
      </c>
      <c r="G33" s="43">
        <v>0.06</v>
      </c>
      <c r="H33" s="165">
        <v>5.28</v>
      </c>
      <c r="I33" s="60"/>
      <c r="J33" s="60"/>
      <c r="K33" s="164">
        <f t="shared" si="0"/>
        <v>0.31680000000000003</v>
      </c>
      <c r="L33" s="164">
        <f t="shared" si="2"/>
        <v>6.3360000000000014E-2</v>
      </c>
      <c r="M33" s="164">
        <f t="shared" si="1"/>
        <v>0.38016000000000005</v>
      </c>
      <c r="N33" s="2"/>
      <c r="O33" s="2"/>
      <c r="P33" s="2"/>
      <c r="Q33" s="2"/>
      <c r="R33" s="2"/>
    </row>
    <row r="34" spans="1:18" ht="32.25" thickBot="1" x14ac:dyDescent="0.3">
      <c r="A34" s="390" t="s">
        <v>503</v>
      </c>
      <c r="B34" s="391"/>
      <c r="C34" s="392"/>
      <c r="D34" s="31" t="s">
        <v>504</v>
      </c>
      <c r="E34" s="31" t="s">
        <v>505</v>
      </c>
      <c r="F34" s="32">
        <v>285</v>
      </c>
      <c r="G34" s="43">
        <v>0.77</v>
      </c>
      <c r="H34" s="165">
        <v>5.28</v>
      </c>
      <c r="I34" s="60"/>
      <c r="J34" s="60"/>
      <c r="K34" s="164">
        <f t="shared" si="0"/>
        <v>4.0655999999999999</v>
      </c>
      <c r="L34" s="164">
        <f t="shared" si="2"/>
        <v>0.81312000000000006</v>
      </c>
      <c r="M34" s="164">
        <f t="shared" si="1"/>
        <v>4.8787199999999995</v>
      </c>
      <c r="N34" s="2"/>
      <c r="O34" s="2"/>
      <c r="P34" s="2"/>
      <c r="Q34" s="2"/>
      <c r="R34" s="2"/>
    </row>
    <row r="35" spans="1:18" ht="24.75" customHeight="1" thickBot="1" x14ac:dyDescent="0.3">
      <c r="A35" s="390" t="s">
        <v>506</v>
      </c>
      <c r="B35" s="391"/>
      <c r="C35" s="392"/>
      <c r="D35" s="31" t="s">
        <v>22</v>
      </c>
      <c r="E35" s="31" t="s">
        <v>507</v>
      </c>
      <c r="F35" s="32">
        <v>286</v>
      </c>
      <c r="G35" s="42">
        <v>0.16</v>
      </c>
      <c r="H35" s="165">
        <v>5.28</v>
      </c>
      <c r="I35" s="60"/>
      <c r="J35" s="60"/>
      <c r="K35" s="164">
        <f t="shared" si="0"/>
        <v>0.84480000000000011</v>
      </c>
      <c r="L35" s="164">
        <f t="shared" si="2"/>
        <v>0.16896000000000003</v>
      </c>
      <c r="M35" s="164">
        <f t="shared" si="1"/>
        <v>1.0137600000000002</v>
      </c>
      <c r="N35" s="2"/>
      <c r="O35" s="2"/>
      <c r="P35" s="2"/>
      <c r="Q35" s="2"/>
      <c r="R35" s="2"/>
    </row>
    <row r="36" spans="1:18" ht="31.5" customHeight="1" thickBot="1" x14ac:dyDescent="0.3">
      <c r="A36" s="390" t="s">
        <v>508</v>
      </c>
      <c r="B36" s="391"/>
      <c r="C36" s="392"/>
      <c r="D36" s="31" t="s">
        <v>22</v>
      </c>
      <c r="E36" s="31" t="s">
        <v>158</v>
      </c>
      <c r="F36" s="32">
        <v>287</v>
      </c>
      <c r="G36" s="42">
        <v>0.08</v>
      </c>
      <c r="H36" s="165">
        <v>5.28</v>
      </c>
      <c r="I36" s="60"/>
      <c r="J36" s="60"/>
      <c r="K36" s="164">
        <f t="shared" si="0"/>
        <v>0.42240000000000005</v>
      </c>
      <c r="L36" s="164">
        <f t="shared" si="2"/>
        <v>8.4480000000000013E-2</v>
      </c>
      <c r="M36" s="164">
        <f t="shared" si="1"/>
        <v>0.50688000000000011</v>
      </c>
      <c r="N36" s="2"/>
      <c r="O36" s="2"/>
      <c r="P36" s="2"/>
      <c r="Q36" s="2"/>
      <c r="R36" s="2"/>
    </row>
    <row r="37" spans="1:18" ht="16.5" thickBot="1" x14ac:dyDescent="0.3">
      <c r="A37" s="505" t="s">
        <v>509</v>
      </c>
      <c r="B37" s="390" t="s">
        <v>510</v>
      </c>
      <c r="C37" s="392"/>
      <c r="D37" s="500" t="s">
        <v>106</v>
      </c>
      <c r="E37" s="31" t="s">
        <v>511</v>
      </c>
      <c r="F37" s="32">
        <v>288</v>
      </c>
      <c r="G37" s="42">
        <v>0.14699999999999999</v>
      </c>
      <c r="H37" s="166">
        <v>0.55000000000000004</v>
      </c>
      <c r="I37" s="74"/>
      <c r="J37" s="74"/>
      <c r="K37" s="164">
        <f t="shared" si="0"/>
        <v>8.0850000000000005E-2</v>
      </c>
      <c r="L37" s="164">
        <f t="shared" si="2"/>
        <v>1.617E-2</v>
      </c>
      <c r="M37" s="164">
        <f t="shared" si="1"/>
        <v>9.7020000000000009E-2</v>
      </c>
      <c r="N37" s="2"/>
      <c r="O37" s="2"/>
      <c r="P37" s="2"/>
      <c r="Q37" s="2"/>
      <c r="R37" s="2"/>
    </row>
    <row r="38" spans="1:18" ht="16.5" thickBot="1" x14ac:dyDescent="0.3">
      <c r="A38" s="506"/>
      <c r="B38" s="390" t="s">
        <v>512</v>
      </c>
      <c r="C38" s="392"/>
      <c r="D38" s="510"/>
      <c r="E38" s="31" t="s">
        <v>139</v>
      </c>
      <c r="F38" s="32">
        <v>289</v>
      </c>
      <c r="G38" s="42">
        <v>7.0000000000000007E-2</v>
      </c>
      <c r="H38" s="166">
        <v>0.55000000000000004</v>
      </c>
      <c r="I38" s="74"/>
      <c r="J38" s="74"/>
      <c r="K38" s="164">
        <f t="shared" si="0"/>
        <v>3.8500000000000006E-2</v>
      </c>
      <c r="L38" s="164">
        <f t="shared" si="2"/>
        <v>7.700000000000002E-3</v>
      </c>
      <c r="M38" s="164">
        <f t="shared" si="1"/>
        <v>4.6200000000000005E-2</v>
      </c>
      <c r="N38" s="2"/>
      <c r="O38" s="2"/>
      <c r="P38" s="2"/>
      <c r="Q38" s="2"/>
      <c r="R38" s="2"/>
    </row>
    <row r="39" spans="1:18" ht="33.75" customHeight="1" thickBot="1" x14ac:dyDescent="0.3">
      <c r="A39" s="384" t="s">
        <v>513</v>
      </c>
      <c r="B39" s="391"/>
      <c r="C39" s="392"/>
      <c r="D39" s="158" t="s">
        <v>214</v>
      </c>
      <c r="E39" s="31" t="s">
        <v>456</v>
      </c>
      <c r="F39" s="32">
        <v>290</v>
      </c>
      <c r="G39" s="43">
        <v>0.38</v>
      </c>
      <c r="H39" s="162">
        <v>0.55000000000000004</v>
      </c>
      <c r="I39" s="65"/>
      <c r="J39" s="65"/>
      <c r="K39" s="164">
        <f t="shared" si="0"/>
        <v>0.20900000000000002</v>
      </c>
      <c r="L39" s="164">
        <v>0</v>
      </c>
      <c r="M39" s="164">
        <f t="shared" si="1"/>
        <v>0.20900000000000002</v>
      </c>
      <c r="N39" s="2"/>
      <c r="O39" s="2"/>
      <c r="P39" s="2"/>
      <c r="Q39" s="2"/>
      <c r="R39" s="2"/>
    </row>
    <row r="40" spans="1:18" ht="66" customHeight="1" thickBot="1" x14ac:dyDescent="0.3">
      <c r="A40" s="508" t="s">
        <v>514</v>
      </c>
      <c r="B40" s="503" t="s">
        <v>223</v>
      </c>
      <c r="C40" s="503"/>
      <c r="D40" s="508" t="s">
        <v>682</v>
      </c>
      <c r="E40" s="160" t="s">
        <v>167</v>
      </c>
      <c r="F40" s="66">
        <v>291</v>
      </c>
      <c r="G40" s="71">
        <v>0.13</v>
      </c>
      <c r="H40" s="165">
        <v>5.28</v>
      </c>
      <c r="I40" s="64"/>
      <c r="J40" s="64"/>
      <c r="K40" s="164">
        <f t="shared" si="0"/>
        <v>0.68640000000000001</v>
      </c>
      <c r="L40" s="164">
        <f t="shared" si="2"/>
        <v>0.13728000000000001</v>
      </c>
      <c r="M40" s="164">
        <f t="shared" si="1"/>
        <v>0.82367999999999997</v>
      </c>
      <c r="N40" s="2"/>
      <c r="O40" s="2"/>
      <c r="P40" s="2"/>
      <c r="Q40" s="2"/>
      <c r="R40" s="2"/>
    </row>
    <row r="41" spans="1:18" ht="69" customHeight="1" thickBot="1" x14ac:dyDescent="0.3">
      <c r="A41" s="575"/>
      <c r="B41" s="391" t="s">
        <v>224</v>
      </c>
      <c r="C41" s="391"/>
      <c r="D41" s="575"/>
      <c r="E41" s="378" t="s">
        <v>166</v>
      </c>
      <c r="F41" s="378"/>
      <c r="G41" s="44">
        <v>0.21</v>
      </c>
      <c r="H41" s="165">
        <v>5.28</v>
      </c>
      <c r="I41" s="60"/>
      <c r="J41" s="60"/>
      <c r="K41" s="164">
        <f t="shared" si="0"/>
        <v>1.1088</v>
      </c>
      <c r="L41" s="164">
        <f t="shared" si="2"/>
        <v>0.22176000000000001</v>
      </c>
      <c r="M41" s="164">
        <f t="shared" si="1"/>
        <v>1.33056</v>
      </c>
      <c r="N41" s="2"/>
      <c r="O41" s="2"/>
      <c r="P41" s="2"/>
      <c r="Q41" s="2"/>
      <c r="R41" s="2"/>
    </row>
    <row r="42" spans="1:18" ht="33" customHeight="1" thickBot="1" x14ac:dyDescent="0.3">
      <c r="A42" s="388" t="s">
        <v>515</v>
      </c>
      <c r="B42" s="391"/>
      <c r="C42" s="392"/>
      <c r="D42" s="31" t="s">
        <v>42</v>
      </c>
      <c r="E42" s="377" t="s">
        <v>89</v>
      </c>
      <c r="F42" s="378"/>
      <c r="G42" s="44">
        <v>0.18</v>
      </c>
      <c r="H42" s="165">
        <v>5.28</v>
      </c>
      <c r="I42" s="60"/>
      <c r="J42" s="60"/>
      <c r="K42" s="164">
        <f t="shared" si="0"/>
        <v>0.95040000000000002</v>
      </c>
      <c r="L42" s="164">
        <f t="shared" si="2"/>
        <v>0.19008000000000003</v>
      </c>
      <c r="M42" s="164">
        <f t="shared" si="1"/>
        <v>1.1404800000000002</v>
      </c>
      <c r="N42" s="2"/>
      <c r="O42" s="2"/>
      <c r="P42" s="2"/>
      <c r="Q42" s="2"/>
      <c r="R42" s="2"/>
    </row>
    <row r="43" spans="1:18" ht="34.5" customHeight="1" thickBot="1" x14ac:dyDescent="0.3">
      <c r="A43" s="390" t="s">
        <v>516</v>
      </c>
      <c r="B43" s="391"/>
      <c r="C43" s="392"/>
      <c r="D43" s="31" t="s">
        <v>153</v>
      </c>
      <c r="E43" s="377">
        <v>24</v>
      </c>
      <c r="F43" s="378"/>
      <c r="G43" s="44">
        <v>0.4</v>
      </c>
      <c r="H43" s="165">
        <v>5.28</v>
      </c>
      <c r="I43" s="60"/>
      <c r="J43" s="60"/>
      <c r="K43" s="164">
        <f t="shared" si="0"/>
        <v>2.1120000000000001</v>
      </c>
      <c r="L43" s="164">
        <f t="shared" si="2"/>
        <v>0.42240000000000005</v>
      </c>
      <c r="M43" s="164">
        <f t="shared" si="1"/>
        <v>2.5344000000000002</v>
      </c>
      <c r="N43" s="2"/>
      <c r="O43" s="2"/>
      <c r="P43" s="2"/>
      <c r="Q43" s="2"/>
      <c r="R43" s="2"/>
    </row>
    <row r="44" spans="1:18" ht="22.5" customHeight="1" thickBot="1" x14ac:dyDescent="0.3">
      <c r="A44" s="390" t="s">
        <v>517</v>
      </c>
      <c r="B44" s="391"/>
      <c r="C44" s="392"/>
      <c r="D44" s="31" t="s">
        <v>45</v>
      </c>
      <c r="E44" s="377">
        <v>9</v>
      </c>
      <c r="F44" s="378"/>
      <c r="G44" s="44">
        <v>0.15</v>
      </c>
      <c r="H44" s="165">
        <v>5.28</v>
      </c>
      <c r="I44" s="73"/>
      <c r="J44" s="73"/>
      <c r="K44" s="164">
        <f t="shared" si="0"/>
        <v>0.79200000000000004</v>
      </c>
      <c r="L44" s="164">
        <f t="shared" si="2"/>
        <v>0.15840000000000001</v>
      </c>
      <c r="M44" s="164">
        <f t="shared" si="1"/>
        <v>0.95040000000000002</v>
      </c>
      <c r="N44" s="2"/>
      <c r="O44" s="2"/>
      <c r="P44" s="2"/>
      <c r="Q44" s="2"/>
      <c r="R44" s="2"/>
    </row>
    <row r="45" spans="1:18" ht="52.5" customHeight="1" thickBot="1" x14ac:dyDescent="0.3">
      <c r="A45" s="390" t="s">
        <v>518</v>
      </c>
      <c r="B45" s="391"/>
      <c r="C45" s="392"/>
      <c r="D45" s="31" t="s">
        <v>519</v>
      </c>
      <c r="E45" s="377" t="s">
        <v>169</v>
      </c>
      <c r="F45" s="378"/>
      <c r="G45" s="44">
        <v>0.23</v>
      </c>
      <c r="H45" s="165">
        <v>5.28</v>
      </c>
      <c r="I45" s="60"/>
      <c r="J45" s="60"/>
      <c r="K45" s="164">
        <f t="shared" si="0"/>
        <v>1.2144000000000001</v>
      </c>
      <c r="L45" s="164">
        <f t="shared" si="2"/>
        <v>0.24288000000000004</v>
      </c>
      <c r="M45" s="164">
        <f t="shared" si="1"/>
        <v>1.4572800000000001</v>
      </c>
      <c r="N45" s="2"/>
      <c r="O45" s="2"/>
      <c r="P45" s="2"/>
      <c r="Q45" s="2"/>
      <c r="R45" s="2"/>
    </row>
    <row r="46" spans="1:18" ht="19.5" thickBot="1" x14ac:dyDescent="0.3">
      <c r="A46" s="390" t="s">
        <v>520</v>
      </c>
      <c r="B46" s="391"/>
      <c r="C46" s="392"/>
      <c r="D46" s="31" t="s">
        <v>153</v>
      </c>
      <c r="E46" s="377" t="s">
        <v>158</v>
      </c>
      <c r="F46" s="378"/>
      <c r="G46" s="44">
        <v>0.08</v>
      </c>
      <c r="H46" s="165">
        <v>5.28</v>
      </c>
      <c r="I46" s="73"/>
      <c r="J46" s="73"/>
      <c r="K46" s="164">
        <f t="shared" si="0"/>
        <v>0.42240000000000005</v>
      </c>
      <c r="L46" s="164">
        <f t="shared" si="2"/>
        <v>8.4480000000000013E-2</v>
      </c>
      <c r="M46" s="164">
        <f t="shared" si="1"/>
        <v>0.50688000000000011</v>
      </c>
      <c r="N46" s="2"/>
      <c r="O46" s="2"/>
      <c r="P46" s="2"/>
      <c r="Q46" s="2"/>
      <c r="R46" s="2"/>
    </row>
    <row r="47" spans="1:18" ht="19.5" thickBot="1" x14ac:dyDescent="0.3">
      <c r="A47" s="390" t="s">
        <v>521</v>
      </c>
      <c r="B47" s="391"/>
      <c r="C47" s="392"/>
      <c r="D47" s="31" t="s">
        <v>153</v>
      </c>
      <c r="E47" s="377" t="s">
        <v>176</v>
      </c>
      <c r="F47" s="378"/>
      <c r="G47" s="44">
        <v>0.11</v>
      </c>
      <c r="H47" s="165">
        <v>5.28</v>
      </c>
      <c r="I47" s="73"/>
      <c r="J47" s="73"/>
      <c r="K47" s="164">
        <f t="shared" si="0"/>
        <v>0.58079999999999998</v>
      </c>
      <c r="L47" s="164">
        <f t="shared" si="2"/>
        <v>0.11616</v>
      </c>
      <c r="M47" s="164">
        <f t="shared" si="1"/>
        <v>0.69696000000000002</v>
      </c>
      <c r="N47" s="2"/>
      <c r="O47" s="2"/>
      <c r="P47" s="2"/>
      <c r="Q47" s="2"/>
      <c r="R47" s="2"/>
    </row>
    <row r="48" spans="1:18" ht="16.5" thickBot="1" x14ac:dyDescent="0.3">
      <c r="A48" s="505" t="s">
        <v>522</v>
      </c>
      <c r="B48" s="390" t="s">
        <v>523</v>
      </c>
      <c r="C48" s="392"/>
      <c r="D48" s="500" t="s">
        <v>524</v>
      </c>
      <c r="E48" s="377" t="s">
        <v>89</v>
      </c>
      <c r="F48" s="378"/>
      <c r="G48" s="44">
        <v>0.18</v>
      </c>
      <c r="H48" s="165">
        <v>5.28</v>
      </c>
      <c r="I48" s="60"/>
      <c r="J48" s="60"/>
      <c r="K48" s="164">
        <f t="shared" si="0"/>
        <v>0.95040000000000002</v>
      </c>
      <c r="L48" s="164">
        <f t="shared" si="2"/>
        <v>0.19008000000000003</v>
      </c>
      <c r="M48" s="164">
        <f t="shared" si="1"/>
        <v>1.1404800000000002</v>
      </c>
      <c r="N48" s="2"/>
      <c r="O48" s="2"/>
      <c r="P48" s="2"/>
      <c r="Q48" s="2"/>
      <c r="R48" s="2"/>
    </row>
    <row r="49" spans="1:21" ht="54" customHeight="1" thickBot="1" x14ac:dyDescent="0.3">
      <c r="A49" s="506"/>
      <c r="B49" s="390" t="s">
        <v>525</v>
      </c>
      <c r="C49" s="392"/>
      <c r="D49" s="510"/>
      <c r="E49" s="377" t="s">
        <v>476</v>
      </c>
      <c r="F49" s="378"/>
      <c r="G49" s="44">
        <v>0.33</v>
      </c>
      <c r="H49" s="165">
        <v>5.28</v>
      </c>
      <c r="I49" s="60"/>
      <c r="J49" s="60"/>
      <c r="K49" s="164">
        <f t="shared" si="0"/>
        <v>1.7424000000000002</v>
      </c>
      <c r="L49" s="164">
        <f t="shared" si="2"/>
        <v>0.34848000000000007</v>
      </c>
      <c r="M49" s="164">
        <f t="shared" si="1"/>
        <v>2.0908800000000003</v>
      </c>
      <c r="N49" s="2"/>
      <c r="O49" s="2"/>
      <c r="P49" s="2"/>
      <c r="Q49" s="2"/>
      <c r="R49" s="2"/>
    </row>
    <row r="50" spans="1:21" ht="32.25" customHeight="1" thickBot="1" x14ac:dyDescent="0.3">
      <c r="A50" s="390" t="s">
        <v>526</v>
      </c>
      <c r="B50" s="391"/>
      <c r="C50" s="392"/>
      <c r="D50" s="31" t="s">
        <v>153</v>
      </c>
      <c r="E50" s="377" t="s">
        <v>78</v>
      </c>
      <c r="F50" s="378"/>
      <c r="G50" s="44">
        <v>0.17</v>
      </c>
      <c r="H50" s="165">
        <v>5.28</v>
      </c>
      <c r="I50" s="60"/>
      <c r="J50" s="60"/>
      <c r="K50" s="164">
        <f t="shared" si="0"/>
        <v>0.89760000000000006</v>
      </c>
      <c r="L50" s="164">
        <f t="shared" si="2"/>
        <v>0.17952000000000001</v>
      </c>
      <c r="M50" s="164">
        <f t="shared" si="1"/>
        <v>1.0771200000000001</v>
      </c>
      <c r="N50" s="2"/>
      <c r="O50" s="2"/>
      <c r="P50" s="2"/>
      <c r="Q50" s="2"/>
      <c r="R50" s="2"/>
    </row>
    <row r="51" spans="1:21" ht="30.75" customHeight="1" thickBot="1" x14ac:dyDescent="0.3">
      <c r="A51" s="390" t="s">
        <v>527</v>
      </c>
      <c r="B51" s="391"/>
      <c r="C51" s="392"/>
      <c r="D51" s="31" t="s">
        <v>153</v>
      </c>
      <c r="E51" s="377">
        <v>3</v>
      </c>
      <c r="F51" s="378"/>
      <c r="G51" s="44">
        <v>0.05</v>
      </c>
      <c r="H51" s="165">
        <v>5.28</v>
      </c>
      <c r="I51" s="60"/>
      <c r="J51" s="60"/>
      <c r="K51" s="164">
        <f t="shared" si="0"/>
        <v>0.26400000000000001</v>
      </c>
      <c r="L51" s="164">
        <f t="shared" si="2"/>
        <v>5.2800000000000007E-2</v>
      </c>
      <c r="M51" s="164">
        <f t="shared" si="1"/>
        <v>0.31680000000000003</v>
      </c>
      <c r="N51" s="2"/>
      <c r="O51" s="2"/>
      <c r="P51" s="2"/>
      <c r="Q51" s="2"/>
      <c r="R51" s="2"/>
    </row>
    <row r="52" spans="1:21" ht="19.5" thickBot="1" x14ac:dyDescent="0.3">
      <c r="A52" s="390" t="s">
        <v>528</v>
      </c>
      <c r="B52" s="391"/>
      <c r="C52" s="392"/>
      <c r="D52" s="31" t="s">
        <v>153</v>
      </c>
      <c r="E52" s="377">
        <v>15</v>
      </c>
      <c r="F52" s="378"/>
      <c r="G52" s="44">
        <v>0.25</v>
      </c>
      <c r="H52" s="165">
        <v>5.28</v>
      </c>
      <c r="I52" s="73"/>
      <c r="J52" s="73"/>
      <c r="K52" s="164">
        <f t="shared" si="0"/>
        <v>1.32</v>
      </c>
      <c r="L52" s="164">
        <f t="shared" si="2"/>
        <v>0.26400000000000001</v>
      </c>
      <c r="M52" s="164">
        <f t="shared" si="1"/>
        <v>1.5840000000000001</v>
      </c>
      <c r="N52" s="2"/>
      <c r="O52" s="2"/>
      <c r="P52" s="2"/>
      <c r="Q52" s="2"/>
      <c r="R52" s="2"/>
    </row>
    <row r="53" spans="1:21" ht="16.5" thickBot="1" x14ac:dyDescent="0.3">
      <c r="A53" s="546" t="s">
        <v>529</v>
      </c>
      <c r="B53" s="548" t="s">
        <v>530</v>
      </c>
      <c r="C53" s="549"/>
      <c r="D53" s="550" t="s">
        <v>22</v>
      </c>
      <c r="E53" s="552" t="s">
        <v>462</v>
      </c>
      <c r="F53" s="553"/>
      <c r="G53" s="270">
        <v>8.4000000000000005E-2</v>
      </c>
      <c r="H53" s="271">
        <v>5.28</v>
      </c>
      <c r="I53" s="272"/>
      <c r="J53" s="272"/>
      <c r="K53" s="273">
        <f t="shared" si="0"/>
        <v>0.44352000000000003</v>
      </c>
      <c r="L53" s="164">
        <f t="shared" si="2"/>
        <v>8.8704000000000005E-2</v>
      </c>
      <c r="M53" s="164">
        <f t="shared" si="1"/>
        <v>0.53222400000000003</v>
      </c>
      <c r="N53" s="2"/>
      <c r="O53" s="2"/>
      <c r="P53" s="2"/>
      <c r="Q53" s="2"/>
      <c r="R53" s="2"/>
    </row>
    <row r="54" spans="1:21" ht="47.25" customHeight="1" thickBot="1" x14ac:dyDescent="0.3">
      <c r="A54" s="547"/>
      <c r="B54" s="548" t="s">
        <v>531</v>
      </c>
      <c r="C54" s="549"/>
      <c r="D54" s="551"/>
      <c r="E54" s="552" t="s">
        <v>382</v>
      </c>
      <c r="F54" s="553"/>
      <c r="G54" s="270">
        <v>0.42</v>
      </c>
      <c r="H54" s="271">
        <v>5.28</v>
      </c>
      <c r="I54" s="274"/>
      <c r="J54" s="274"/>
      <c r="K54" s="273">
        <f t="shared" si="0"/>
        <v>2.2176</v>
      </c>
      <c r="L54" s="164">
        <f t="shared" si="2"/>
        <v>0.44352000000000003</v>
      </c>
      <c r="M54" s="164">
        <f t="shared" si="1"/>
        <v>2.6611199999999999</v>
      </c>
      <c r="N54" s="2"/>
      <c r="O54" s="2"/>
      <c r="P54" s="2"/>
      <c r="Q54" s="2"/>
      <c r="R54" s="2"/>
    </row>
    <row r="55" spans="1:21" ht="16.5" thickBot="1" x14ac:dyDescent="0.3">
      <c r="A55" s="390" t="s">
        <v>532</v>
      </c>
      <c r="B55" s="391"/>
      <c r="C55" s="392"/>
      <c r="D55" s="31" t="s">
        <v>173</v>
      </c>
      <c r="E55" s="377" t="s">
        <v>171</v>
      </c>
      <c r="F55" s="378"/>
      <c r="G55" s="44">
        <v>0.22</v>
      </c>
      <c r="H55" s="242">
        <v>5.28</v>
      </c>
      <c r="I55" s="73"/>
      <c r="J55" s="73"/>
      <c r="K55" s="164">
        <f t="shared" si="0"/>
        <v>1.1616</v>
      </c>
      <c r="L55" s="164">
        <f t="shared" si="2"/>
        <v>0.23232</v>
      </c>
      <c r="M55" s="164">
        <f t="shared" si="1"/>
        <v>1.39392</v>
      </c>
      <c r="N55" s="2"/>
      <c r="O55" s="2"/>
      <c r="P55" s="2"/>
      <c r="Q55" s="2"/>
      <c r="R55" s="2"/>
    </row>
    <row r="56" spans="1:21" ht="42" customHeight="1" thickBot="1" x14ac:dyDescent="0.3">
      <c r="A56" s="505" t="s">
        <v>533</v>
      </c>
      <c r="B56" s="518" t="s">
        <v>534</v>
      </c>
      <c r="C56" s="519"/>
      <c r="D56" s="500" t="s">
        <v>20</v>
      </c>
      <c r="E56" s="377" t="s">
        <v>535</v>
      </c>
      <c r="F56" s="378"/>
      <c r="G56" s="44">
        <v>0.99</v>
      </c>
      <c r="H56" s="166">
        <v>0.55000000000000004</v>
      </c>
      <c r="I56" s="74"/>
      <c r="J56" s="74"/>
      <c r="K56" s="164">
        <f t="shared" si="0"/>
        <v>0.54449999999999998</v>
      </c>
      <c r="L56" s="164">
        <v>0</v>
      </c>
      <c r="M56" s="164">
        <f t="shared" si="1"/>
        <v>0.54449999999999998</v>
      </c>
      <c r="N56" s="2"/>
      <c r="O56" s="2"/>
      <c r="P56" s="2"/>
      <c r="Q56" s="2"/>
      <c r="R56" s="2"/>
    </row>
    <row r="57" spans="1:21" ht="16.5" thickBot="1" x14ac:dyDescent="0.3">
      <c r="A57" s="509"/>
      <c r="B57" s="518" t="s">
        <v>536</v>
      </c>
      <c r="C57" s="519"/>
      <c r="D57" s="510"/>
      <c r="E57" s="377" t="s">
        <v>537</v>
      </c>
      <c r="F57" s="378"/>
      <c r="G57" s="44">
        <v>1.24</v>
      </c>
      <c r="H57" s="166">
        <v>0.55000000000000004</v>
      </c>
      <c r="I57" s="74"/>
      <c r="J57" s="74"/>
      <c r="K57" s="164">
        <f t="shared" si="0"/>
        <v>0.68200000000000005</v>
      </c>
      <c r="L57" s="164">
        <v>0</v>
      </c>
      <c r="M57" s="164">
        <f t="shared" si="1"/>
        <v>0.68200000000000005</v>
      </c>
      <c r="N57" s="2"/>
      <c r="O57" s="2"/>
      <c r="P57" s="2"/>
      <c r="Q57" s="2"/>
      <c r="R57" s="2"/>
    </row>
    <row r="58" spans="1:21" ht="60.75" customHeight="1" thickBot="1" x14ac:dyDescent="0.3">
      <c r="A58" s="509"/>
      <c r="B58" s="544" t="s">
        <v>683</v>
      </c>
      <c r="C58" s="545"/>
      <c r="D58" s="500" t="s">
        <v>20</v>
      </c>
      <c r="E58" s="398" t="s">
        <v>538</v>
      </c>
      <c r="F58" s="407"/>
      <c r="G58" s="72">
        <v>1.06</v>
      </c>
      <c r="H58" s="166">
        <v>0.55000000000000004</v>
      </c>
      <c r="I58" s="70"/>
      <c r="J58" s="64"/>
      <c r="K58" s="164">
        <f t="shared" si="0"/>
        <v>0.58300000000000007</v>
      </c>
      <c r="L58" s="164">
        <v>0</v>
      </c>
      <c r="M58" s="164">
        <f t="shared" si="1"/>
        <v>0.58300000000000007</v>
      </c>
      <c r="N58" s="2"/>
      <c r="O58" s="2"/>
      <c r="P58" s="2"/>
      <c r="Q58" s="2"/>
      <c r="R58" s="2"/>
    </row>
    <row r="59" spans="1:21" ht="17.25" customHeight="1" x14ac:dyDescent="0.25">
      <c r="A59" s="509"/>
      <c r="B59" s="544" t="s">
        <v>536</v>
      </c>
      <c r="C59" s="545"/>
      <c r="D59" s="501"/>
      <c r="E59" s="398" t="s">
        <v>539</v>
      </c>
      <c r="F59" s="407"/>
      <c r="G59" s="45">
        <v>1.48</v>
      </c>
      <c r="H59" s="166">
        <v>0.55000000000000004</v>
      </c>
      <c r="I59" s="65"/>
      <c r="J59" s="65"/>
      <c r="K59" s="164">
        <f t="shared" si="0"/>
        <v>0.81400000000000006</v>
      </c>
      <c r="L59" s="164">
        <f t="shared" si="2"/>
        <v>0.16280000000000003</v>
      </c>
      <c r="M59" s="164">
        <f t="shared" si="1"/>
        <v>0.97680000000000011</v>
      </c>
      <c r="N59" s="2"/>
      <c r="O59" s="2"/>
      <c r="P59" s="2"/>
      <c r="Q59" s="2"/>
      <c r="R59" s="2"/>
    </row>
    <row r="60" spans="1:21" s="2" customFormat="1" ht="22.5" customHeight="1" x14ac:dyDescent="0.25">
      <c r="A60" s="498" t="s">
        <v>757</v>
      </c>
      <c r="B60" s="499"/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</row>
    <row r="61" spans="1:21" ht="49.5" customHeight="1" thickBot="1" x14ac:dyDescent="0.3">
      <c r="A61" s="388" t="s">
        <v>540</v>
      </c>
      <c r="B61" s="502"/>
      <c r="C61" s="389"/>
      <c r="D61" s="31" t="s">
        <v>132</v>
      </c>
      <c r="E61" s="393">
        <v>20</v>
      </c>
      <c r="F61" s="395"/>
      <c r="G61" s="46">
        <v>0.33300000000000002</v>
      </c>
      <c r="H61" s="242">
        <v>5.28</v>
      </c>
      <c r="I61" s="58"/>
      <c r="J61" s="58"/>
      <c r="K61" s="164">
        <f t="shared" si="0"/>
        <v>1.7582400000000002</v>
      </c>
      <c r="L61" s="164">
        <v>0</v>
      </c>
      <c r="M61" s="164">
        <f t="shared" ref="M61:M79" si="3">K61+L61</f>
        <v>1.7582400000000002</v>
      </c>
      <c r="N61" s="41"/>
      <c r="O61" s="2"/>
      <c r="P61" s="40"/>
      <c r="Q61" s="41"/>
      <c r="R61" s="2"/>
    </row>
    <row r="62" spans="1:21" ht="16.5" thickBot="1" x14ac:dyDescent="0.3">
      <c r="A62" s="542" t="s">
        <v>541</v>
      </c>
      <c r="B62" s="530" t="s">
        <v>542</v>
      </c>
      <c r="C62" s="531"/>
      <c r="D62" s="532" t="s">
        <v>543</v>
      </c>
      <c r="E62" s="535">
        <v>180</v>
      </c>
      <c r="F62" s="536"/>
      <c r="G62" s="175">
        <v>3</v>
      </c>
      <c r="H62" s="242">
        <v>5.28</v>
      </c>
      <c r="I62" s="176"/>
      <c r="J62" s="176"/>
      <c r="K62" s="177">
        <f t="shared" si="0"/>
        <v>15.84</v>
      </c>
      <c r="L62" s="177">
        <v>0</v>
      </c>
      <c r="M62" s="177">
        <f t="shared" si="3"/>
        <v>15.84</v>
      </c>
      <c r="N62" s="178"/>
      <c r="O62" s="568" t="s">
        <v>677</v>
      </c>
      <c r="P62" s="2"/>
      <c r="Q62" s="2"/>
      <c r="R62" s="2"/>
    </row>
    <row r="63" spans="1:21" ht="50.25" customHeight="1" thickBot="1" x14ac:dyDescent="0.3">
      <c r="A63" s="543"/>
      <c r="B63" s="539" t="s">
        <v>544</v>
      </c>
      <c r="C63" s="541"/>
      <c r="D63" s="534"/>
      <c r="E63" s="535" t="s">
        <v>545</v>
      </c>
      <c r="F63" s="536"/>
      <c r="G63" s="175">
        <v>1.1599999999999999</v>
      </c>
      <c r="H63" s="242">
        <v>5.28</v>
      </c>
      <c r="I63" s="176"/>
      <c r="J63" s="176"/>
      <c r="K63" s="179">
        <v>8.7100000000000009</v>
      </c>
      <c r="L63" s="280">
        <v>0</v>
      </c>
      <c r="M63" s="281">
        <f t="shared" si="3"/>
        <v>8.7100000000000009</v>
      </c>
      <c r="N63" s="180" t="s">
        <v>47</v>
      </c>
      <c r="O63" s="568"/>
      <c r="P63" s="196"/>
      <c r="Q63" s="2"/>
      <c r="R63" s="2"/>
      <c r="U63" s="265" t="s">
        <v>47</v>
      </c>
    </row>
    <row r="64" spans="1:21" ht="35.25" customHeight="1" thickBot="1" x14ac:dyDescent="0.35">
      <c r="A64" s="539" t="s">
        <v>546</v>
      </c>
      <c r="B64" s="540"/>
      <c r="C64" s="541"/>
      <c r="D64" s="181" t="s">
        <v>543</v>
      </c>
      <c r="E64" s="535" t="s">
        <v>547</v>
      </c>
      <c r="F64" s="536"/>
      <c r="G64" s="175">
        <v>1.27</v>
      </c>
      <c r="H64" s="242">
        <v>5.28</v>
      </c>
      <c r="I64" s="176"/>
      <c r="J64" s="176"/>
      <c r="K64" s="179">
        <v>9.56</v>
      </c>
      <c r="L64" s="280">
        <v>0</v>
      </c>
      <c r="M64" s="281">
        <f t="shared" si="3"/>
        <v>9.56</v>
      </c>
      <c r="N64" s="182" t="s">
        <v>47</v>
      </c>
      <c r="O64" s="568"/>
      <c r="P64" s="2"/>
      <c r="Q64" s="2"/>
      <c r="R64" s="2"/>
      <c r="U64" s="265" t="s">
        <v>47</v>
      </c>
    </row>
    <row r="65" spans="1:18" ht="16.5" thickBot="1" x14ac:dyDescent="0.3">
      <c r="A65" s="542" t="s">
        <v>548</v>
      </c>
      <c r="B65" s="530" t="s">
        <v>549</v>
      </c>
      <c r="C65" s="531"/>
      <c r="D65" s="532" t="s">
        <v>543</v>
      </c>
      <c r="E65" s="535" t="s">
        <v>550</v>
      </c>
      <c r="F65" s="536"/>
      <c r="G65" s="175">
        <v>1.79</v>
      </c>
      <c r="H65" s="242">
        <v>5.28</v>
      </c>
      <c r="I65" s="176"/>
      <c r="J65" s="176"/>
      <c r="K65" s="177">
        <f t="shared" si="0"/>
        <v>9.4512</v>
      </c>
      <c r="L65" s="177">
        <v>0</v>
      </c>
      <c r="M65" s="177">
        <f t="shared" si="3"/>
        <v>9.4512</v>
      </c>
      <c r="N65" s="178"/>
      <c r="O65" s="568"/>
      <c r="P65" s="2"/>
      <c r="Q65" s="2"/>
      <c r="R65" s="2"/>
    </row>
    <row r="66" spans="1:18" ht="16.5" thickBot="1" x14ac:dyDescent="0.3">
      <c r="A66" s="543"/>
      <c r="B66" s="530" t="s">
        <v>551</v>
      </c>
      <c r="C66" s="531"/>
      <c r="D66" s="534"/>
      <c r="E66" s="535">
        <v>330</v>
      </c>
      <c r="F66" s="536"/>
      <c r="G66" s="175">
        <v>5.5</v>
      </c>
      <c r="H66" s="242">
        <v>5.28</v>
      </c>
      <c r="I66" s="176"/>
      <c r="J66" s="176"/>
      <c r="K66" s="177">
        <f t="shared" si="0"/>
        <v>29.040000000000003</v>
      </c>
      <c r="L66" s="177">
        <v>0</v>
      </c>
      <c r="M66" s="177">
        <f t="shared" si="3"/>
        <v>29.040000000000003</v>
      </c>
      <c r="N66" s="178"/>
      <c r="O66" s="568"/>
      <c r="P66" s="2"/>
      <c r="Q66" s="2"/>
      <c r="R66" s="2"/>
    </row>
    <row r="67" spans="1:18" ht="16.5" thickBot="1" x14ac:dyDescent="0.3">
      <c r="A67" s="527" t="s">
        <v>552</v>
      </c>
      <c r="B67" s="530" t="s">
        <v>553</v>
      </c>
      <c r="C67" s="531"/>
      <c r="D67" s="532" t="s">
        <v>543</v>
      </c>
      <c r="E67" s="535" t="s">
        <v>554</v>
      </c>
      <c r="F67" s="536"/>
      <c r="G67" s="175">
        <v>0.47</v>
      </c>
      <c r="H67" s="242">
        <v>5.28</v>
      </c>
      <c r="I67" s="176"/>
      <c r="J67" s="176"/>
      <c r="K67" s="177">
        <f t="shared" si="0"/>
        <v>2.4815999999999998</v>
      </c>
      <c r="L67" s="177">
        <v>0</v>
      </c>
      <c r="M67" s="177">
        <f t="shared" si="3"/>
        <v>2.4815999999999998</v>
      </c>
      <c r="N67" s="178"/>
      <c r="O67" s="568"/>
      <c r="P67" s="2"/>
      <c r="Q67" s="2"/>
      <c r="R67" s="2"/>
    </row>
    <row r="68" spans="1:18" ht="16.5" thickBot="1" x14ac:dyDescent="0.3">
      <c r="A68" s="528"/>
      <c r="B68" s="530" t="s">
        <v>555</v>
      </c>
      <c r="C68" s="531"/>
      <c r="D68" s="533"/>
      <c r="E68" s="535" t="s">
        <v>556</v>
      </c>
      <c r="F68" s="536"/>
      <c r="G68" s="175">
        <v>0.74</v>
      </c>
      <c r="H68" s="242">
        <v>5.28</v>
      </c>
      <c r="I68" s="176"/>
      <c r="J68" s="176"/>
      <c r="K68" s="177">
        <f t="shared" si="0"/>
        <v>3.9072</v>
      </c>
      <c r="L68" s="177">
        <v>0</v>
      </c>
      <c r="M68" s="177">
        <f t="shared" si="3"/>
        <v>3.9072</v>
      </c>
      <c r="N68" s="178"/>
      <c r="O68" s="568"/>
      <c r="P68" s="2"/>
      <c r="Q68" s="2"/>
      <c r="R68" s="2"/>
    </row>
    <row r="69" spans="1:18" ht="16.5" thickBot="1" x14ac:dyDescent="0.3">
      <c r="A69" s="529"/>
      <c r="B69" s="530" t="s">
        <v>557</v>
      </c>
      <c r="C69" s="531"/>
      <c r="D69" s="534"/>
      <c r="E69" s="537">
        <v>90</v>
      </c>
      <c r="F69" s="538"/>
      <c r="G69" s="175">
        <v>1.5</v>
      </c>
      <c r="H69" s="242">
        <v>5.28</v>
      </c>
      <c r="I69" s="176"/>
      <c r="J69" s="176"/>
      <c r="K69" s="177">
        <f t="shared" si="0"/>
        <v>7.92</v>
      </c>
      <c r="L69" s="177">
        <v>0</v>
      </c>
      <c r="M69" s="177">
        <f t="shared" si="3"/>
        <v>7.92</v>
      </c>
      <c r="N69" s="178"/>
      <c r="O69" s="568"/>
      <c r="P69" s="2"/>
      <c r="Q69" s="2"/>
      <c r="R69" s="2"/>
    </row>
    <row r="70" spans="1:18" ht="16.5" thickBot="1" x14ac:dyDescent="0.3">
      <c r="A70" s="505" t="s">
        <v>558</v>
      </c>
      <c r="B70" s="390" t="s">
        <v>559</v>
      </c>
      <c r="C70" s="392"/>
      <c r="D70" s="500" t="s">
        <v>45</v>
      </c>
      <c r="E70" s="424" t="s">
        <v>332</v>
      </c>
      <c r="F70" s="507"/>
      <c r="G70" s="44">
        <v>0.81</v>
      </c>
      <c r="H70" s="242">
        <v>5.28</v>
      </c>
      <c r="I70" s="58"/>
      <c r="J70" s="58"/>
      <c r="K70" s="164">
        <f t="shared" si="0"/>
        <v>4.2768000000000006</v>
      </c>
      <c r="L70" s="164">
        <f t="shared" si="2"/>
        <v>0.85536000000000012</v>
      </c>
      <c r="M70" s="164">
        <f t="shared" si="3"/>
        <v>5.1321600000000007</v>
      </c>
      <c r="N70" s="2"/>
      <c r="O70" s="2"/>
      <c r="P70" s="2"/>
      <c r="Q70" s="2"/>
      <c r="R70" s="2"/>
    </row>
    <row r="71" spans="1:18" ht="45.75" customHeight="1" thickBot="1" x14ac:dyDescent="0.3">
      <c r="A71" s="506"/>
      <c r="B71" s="390" t="s">
        <v>560</v>
      </c>
      <c r="C71" s="392"/>
      <c r="D71" s="510"/>
      <c r="E71" s="424" t="s">
        <v>561</v>
      </c>
      <c r="F71" s="507"/>
      <c r="G71" s="44">
        <v>1.1299999999999999</v>
      </c>
      <c r="H71" s="242">
        <v>5.28</v>
      </c>
      <c r="I71" s="58"/>
      <c r="J71" s="58"/>
      <c r="K71" s="164">
        <f t="shared" si="0"/>
        <v>5.9664000000000001</v>
      </c>
      <c r="L71" s="164">
        <f t="shared" si="2"/>
        <v>1.1932800000000001</v>
      </c>
      <c r="M71" s="164">
        <f t="shared" si="3"/>
        <v>7.1596799999999998</v>
      </c>
      <c r="N71" s="2"/>
      <c r="O71" s="2"/>
      <c r="P71" s="2"/>
      <c r="Q71" s="2"/>
      <c r="R71" s="2"/>
    </row>
    <row r="72" spans="1:18" ht="16.5" thickBot="1" x14ac:dyDescent="0.3">
      <c r="A72" s="505" t="s">
        <v>562</v>
      </c>
      <c r="B72" s="390" t="s">
        <v>563</v>
      </c>
      <c r="C72" s="392"/>
      <c r="D72" s="33" t="s">
        <v>34</v>
      </c>
      <c r="E72" s="424" t="s">
        <v>386</v>
      </c>
      <c r="F72" s="507"/>
      <c r="G72" s="44">
        <v>0.34</v>
      </c>
      <c r="H72" s="242">
        <v>5.28</v>
      </c>
      <c r="I72" s="58"/>
      <c r="J72" s="58"/>
      <c r="K72" s="164">
        <f t="shared" si="0"/>
        <v>1.7952000000000001</v>
      </c>
      <c r="L72" s="164">
        <f t="shared" si="2"/>
        <v>0.35904000000000003</v>
      </c>
      <c r="M72" s="164">
        <f t="shared" si="3"/>
        <v>2.1542400000000002</v>
      </c>
      <c r="N72" s="2"/>
      <c r="O72" s="2"/>
      <c r="P72" s="2"/>
      <c r="Q72" s="2"/>
      <c r="R72" s="2"/>
    </row>
    <row r="73" spans="1:18" ht="16.5" thickBot="1" x14ac:dyDescent="0.3">
      <c r="A73" s="506"/>
      <c r="B73" s="390" t="s">
        <v>565</v>
      </c>
      <c r="C73" s="392"/>
      <c r="D73" s="31" t="s">
        <v>564</v>
      </c>
      <c r="E73" s="424">
        <v>12</v>
      </c>
      <c r="F73" s="507"/>
      <c r="G73" s="47">
        <v>0.2</v>
      </c>
      <c r="H73" s="242">
        <v>5.28</v>
      </c>
      <c r="I73" s="58"/>
      <c r="J73" s="58"/>
      <c r="K73" s="164">
        <f t="shared" si="0"/>
        <v>1.056</v>
      </c>
      <c r="L73" s="164">
        <f t="shared" si="2"/>
        <v>0.21120000000000003</v>
      </c>
      <c r="M73" s="164">
        <f t="shared" si="3"/>
        <v>1.2672000000000001</v>
      </c>
      <c r="N73" s="2"/>
      <c r="O73" s="2"/>
      <c r="P73" s="2"/>
      <c r="Q73" s="2"/>
      <c r="R73" s="2"/>
    </row>
    <row r="74" spans="1:18" ht="15" customHeight="1" thickBot="1" x14ac:dyDescent="0.3">
      <c r="A74" s="384" t="s">
        <v>566</v>
      </c>
      <c r="B74" s="503"/>
      <c r="C74" s="503"/>
      <c r="D74" s="503"/>
      <c r="E74" s="503"/>
      <c r="F74" s="503"/>
      <c r="G74" s="504"/>
      <c r="H74" s="242">
        <v>5.28</v>
      </c>
      <c r="I74" s="59"/>
      <c r="J74" s="59"/>
      <c r="K74" s="164">
        <f t="shared" si="0"/>
        <v>0</v>
      </c>
      <c r="L74" s="164">
        <f t="shared" si="2"/>
        <v>0</v>
      </c>
      <c r="M74" s="164"/>
      <c r="N74" s="2"/>
      <c r="O74" s="2"/>
      <c r="P74" s="2"/>
      <c r="Q74" s="2"/>
      <c r="R74" s="2"/>
    </row>
    <row r="75" spans="1:18" ht="13.5" hidden="1" customHeight="1" thickBot="1" x14ac:dyDescent="0.3">
      <c r="A75" s="386"/>
      <c r="B75" s="504"/>
      <c r="C75" s="504"/>
      <c r="D75" s="504"/>
      <c r="E75" s="504"/>
      <c r="F75" s="504"/>
      <c r="G75" s="504"/>
      <c r="H75" s="242">
        <v>5.28</v>
      </c>
      <c r="I75" s="59"/>
      <c r="J75" s="59"/>
      <c r="K75" s="164">
        <f t="shared" si="0"/>
        <v>0</v>
      </c>
      <c r="L75" s="164">
        <f t="shared" si="2"/>
        <v>0</v>
      </c>
      <c r="M75" s="164">
        <f t="shared" si="3"/>
        <v>0</v>
      </c>
      <c r="N75" s="2"/>
      <c r="O75" s="2"/>
      <c r="P75" s="2"/>
      <c r="Q75" s="2"/>
      <c r="R75" s="2"/>
    </row>
    <row r="76" spans="1:18" ht="16.5" hidden="1" thickBot="1" x14ac:dyDescent="0.3">
      <c r="A76" s="388"/>
      <c r="B76" s="502"/>
      <c r="C76" s="502"/>
      <c r="D76" s="502"/>
      <c r="E76" s="502"/>
      <c r="F76" s="502"/>
      <c r="G76" s="504"/>
      <c r="H76" s="242">
        <v>5.28</v>
      </c>
      <c r="I76" s="59"/>
      <c r="J76" s="59"/>
      <c r="K76" s="164">
        <f t="shared" si="0"/>
        <v>0</v>
      </c>
      <c r="L76" s="164">
        <f t="shared" si="2"/>
        <v>0</v>
      </c>
      <c r="M76" s="164">
        <f t="shared" si="3"/>
        <v>0</v>
      </c>
      <c r="N76" s="2"/>
      <c r="O76" s="2"/>
      <c r="P76" s="2"/>
      <c r="Q76" s="2"/>
      <c r="R76" s="2"/>
    </row>
    <row r="77" spans="1:18" ht="16.5" thickBot="1" x14ac:dyDescent="0.3">
      <c r="A77" s="390" t="s">
        <v>567</v>
      </c>
      <c r="B77" s="391"/>
      <c r="C77" s="392"/>
      <c r="D77" s="500" t="s">
        <v>351</v>
      </c>
      <c r="E77" s="398" t="s">
        <v>300</v>
      </c>
      <c r="F77" s="407"/>
      <c r="G77" s="554">
        <v>0.94</v>
      </c>
      <c r="H77" s="242">
        <v>5.28</v>
      </c>
      <c r="I77" s="38"/>
      <c r="J77" s="38"/>
      <c r="K77" s="164">
        <f t="shared" si="0"/>
        <v>4.9631999999999996</v>
      </c>
      <c r="L77" s="164">
        <f t="shared" si="2"/>
        <v>0.99263999999999997</v>
      </c>
      <c r="M77" s="164">
        <f t="shared" si="3"/>
        <v>5.9558399999999994</v>
      </c>
      <c r="N77" s="2"/>
      <c r="O77" s="2"/>
      <c r="P77" s="2"/>
      <c r="Q77" s="2"/>
      <c r="R77" s="2"/>
    </row>
    <row r="78" spans="1:18" ht="16.5" thickBot="1" x14ac:dyDescent="0.3">
      <c r="A78" s="390" t="s">
        <v>568</v>
      </c>
      <c r="B78" s="391"/>
      <c r="C78" s="392"/>
      <c r="D78" s="501"/>
      <c r="E78" s="409"/>
      <c r="F78" s="446"/>
      <c r="G78" s="555"/>
      <c r="H78" s="242">
        <v>5.28</v>
      </c>
      <c r="I78" s="38"/>
      <c r="J78" s="38"/>
      <c r="K78" s="164">
        <f>G77*H78</f>
        <v>4.9631999999999996</v>
      </c>
      <c r="L78" s="164">
        <f t="shared" si="2"/>
        <v>0.99263999999999997</v>
      </c>
      <c r="M78" s="164">
        <f t="shared" si="3"/>
        <v>5.9558399999999994</v>
      </c>
      <c r="N78" s="2"/>
      <c r="O78" s="2"/>
      <c r="P78" s="2"/>
      <c r="Q78" s="2"/>
      <c r="R78" s="2"/>
    </row>
    <row r="79" spans="1:18" ht="33.75" customHeight="1" thickBot="1" x14ac:dyDescent="0.3">
      <c r="A79" s="390" t="s">
        <v>569</v>
      </c>
      <c r="B79" s="391"/>
      <c r="C79" s="392"/>
      <c r="D79" s="501"/>
      <c r="E79" s="409"/>
      <c r="F79" s="446"/>
      <c r="G79" s="555"/>
      <c r="H79" s="242">
        <v>5.28</v>
      </c>
      <c r="I79" s="38"/>
      <c r="J79" s="38"/>
      <c r="K79" s="164">
        <f>H79*G77</f>
        <v>4.9631999999999996</v>
      </c>
      <c r="L79" s="164">
        <f t="shared" si="2"/>
        <v>0.99263999999999997</v>
      </c>
      <c r="M79" s="164">
        <f t="shared" si="3"/>
        <v>5.9558399999999994</v>
      </c>
      <c r="N79" s="2"/>
      <c r="O79" s="2"/>
      <c r="P79" s="2"/>
      <c r="Q79" s="2"/>
      <c r="R79" s="2"/>
    </row>
    <row r="80" spans="1:18" ht="16.5" thickBot="1" x14ac:dyDescent="0.3">
      <c r="A80" s="390" t="s">
        <v>570</v>
      </c>
      <c r="B80" s="391"/>
      <c r="C80" s="392"/>
      <c r="D80" s="501"/>
      <c r="E80" s="409"/>
      <c r="F80" s="446"/>
      <c r="G80" s="555"/>
      <c r="H80" s="242">
        <v>5.28</v>
      </c>
      <c r="I80" s="38"/>
      <c r="J80" s="38"/>
      <c r="K80" s="164">
        <f>H80*G77</f>
        <v>4.9631999999999996</v>
      </c>
      <c r="L80" s="164">
        <f t="shared" ref="L80:L94" si="4">K80*20%</f>
        <v>0.99263999999999997</v>
      </c>
      <c r="M80" s="164">
        <f t="shared" ref="M80:M94" si="5">K80+L80</f>
        <v>5.9558399999999994</v>
      </c>
      <c r="N80" s="2"/>
      <c r="O80" s="2"/>
      <c r="P80" s="2"/>
      <c r="Q80" s="2"/>
      <c r="R80" s="2"/>
    </row>
    <row r="81" spans="1:18" ht="15.75" x14ac:dyDescent="0.25">
      <c r="A81" s="384" t="s">
        <v>571</v>
      </c>
      <c r="B81" s="503"/>
      <c r="C81" s="385"/>
      <c r="D81" s="501"/>
      <c r="E81" s="409"/>
      <c r="F81" s="446"/>
      <c r="G81" s="555"/>
      <c r="H81" s="242">
        <v>5.28</v>
      </c>
      <c r="I81" s="38"/>
      <c r="J81" s="38"/>
      <c r="K81" s="164">
        <f>H81*G77</f>
        <v>4.9631999999999996</v>
      </c>
      <c r="L81" s="164">
        <f t="shared" si="4"/>
        <v>0.99263999999999997</v>
      </c>
      <c r="M81" s="164">
        <f t="shared" si="5"/>
        <v>5.9558399999999994</v>
      </c>
      <c r="N81" s="2"/>
      <c r="O81" s="2"/>
      <c r="P81" s="2"/>
      <c r="Q81" s="2"/>
      <c r="R81" s="2"/>
    </row>
    <row r="82" spans="1:18" s="2" customFormat="1" ht="19.5" customHeight="1" x14ac:dyDescent="0.25">
      <c r="A82" s="498" t="s">
        <v>752</v>
      </c>
      <c r="B82" s="499"/>
      <c r="C82" s="499"/>
      <c r="D82" s="499"/>
      <c r="E82" s="499"/>
      <c r="F82" s="499"/>
      <c r="G82" s="499"/>
      <c r="H82" s="499"/>
      <c r="I82" s="499"/>
      <c r="J82" s="499"/>
      <c r="K82" s="499"/>
      <c r="L82" s="499"/>
      <c r="M82" s="499"/>
    </row>
    <row r="83" spans="1:18" ht="33" customHeight="1" thickBot="1" x14ac:dyDescent="0.3">
      <c r="A83" s="388" t="s">
        <v>572</v>
      </c>
      <c r="B83" s="502"/>
      <c r="C83" s="389"/>
      <c r="D83" s="31" t="s">
        <v>45</v>
      </c>
      <c r="E83" s="393" t="s">
        <v>74</v>
      </c>
      <c r="F83" s="395"/>
      <c r="G83" s="48">
        <v>0.12</v>
      </c>
      <c r="H83" s="242">
        <v>5.28</v>
      </c>
      <c r="I83" s="38"/>
      <c r="J83" s="38"/>
      <c r="K83" s="164">
        <f>G83*H83</f>
        <v>0.63360000000000005</v>
      </c>
      <c r="L83" s="164">
        <f t="shared" si="4"/>
        <v>0.12672000000000003</v>
      </c>
      <c r="M83" s="164">
        <f t="shared" si="5"/>
        <v>0.76032000000000011</v>
      </c>
      <c r="N83" s="2"/>
      <c r="O83" s="2"/>
      <c r="P83" s="2"/>
      <c r="Q83" s="2"/>
      <c r="R83" s="2"/>
    </row>
    <row r="84" spans="1:18" ht="16.5" thickBot="1" x14ac:dyDescent="0.3">
      <c r="A84" s="390" t="s">
        <v>573</v>
      </c>
      <c r="B84" s="391"/>
      <c r="C84" s="392"/>
      <c r="D84" s="31" t="s">
        <v>45</v>
      </c>
      <c r="E84" s="377">
        <v>36</v>
      </c>
      <c r="F84" s="378"/>
      <c r="G84" s="49">
        <v>0.6</v>
      </c>
      <c r="H84" s="242">
        <v>5.28</v>
      </c>
      <c r="I84" s="39"/>
      <c r="J84" s="39"/>
      <c r="K84" s="164">
        <f t="shared" ref="K84:K94" si="6">G84*H84</f>
        <v>3.1680000000000001</v>
      </c>
      <c r="L84" s="164">
        <f t="shared" si="4"/>
        <v>0.63360000000000005</v>
      </c>
      <c r="M84" s="164">
        <f t="shared" si="5"/>
        <v>3.8016000000000001</v>
      </c>
      <c r="N84" s="2"/>
      <c r="O84" s="2"/>
      <c r="P84" s="2"/>
      <c r="Q84" s="2"/>
      <c r="R84" s="2"/>
    </row>
    <row r="85" spans="1:18" ht="16.5" thickBot="1" x14ac:dyDescent="0.3">
      <c r="A85" s="390" t="s">
        <v>574</v>
      </c>
      <c r="B85" s="391"/>
      <c r="C85" s="391"/>
      <c r="D85" s="503"/>
      <c r="E85" s="503"/>
      <c r="F85" s="391"/>
      <c r="G85" s="504"/>
      <c r="H85" s="168"/>
      <c r="I85" s="59"/>
      <c r="J85" s="59"/>
      <c r="K85" s="164">
        <f t="shared" si="6"/>
        <v>0</v>
      </c>
      <c r="L85" s="164">
        <f t="shared" si="4"/>
        <v>0</v>
      </c>
      <c r="M85" s="164">
        <f t="shared" si="5"/>
        <v>0</v>
      </c>
      <c r="N85" s="2"/>
      <c r="O85" s="2"/>
      <c r="P85" s="2"/>
      <c r="Q85" s="2"/>
      <c r="R85" s="2"/>
    </row>
    <row r="86" spans="1:18" ht="16.5" thickBot="1" x14ac:dyDescent="0.3">
      <c r="A86" s="505" t="s">
        <v>575</v>
      </c>
      <c r="B86" s="390" t="s">
        <v>576</v>
      </c>
      <c r="C86" s="391"/>
      <c r="D86" s="447" t="s">
        <v>7</v>
      </c>
      <c r="E86" s="447"/>
      <c r="F86" s="50">
        <v>126</v>
      </c>
      <c r="G86" s="36">
        <v>2.1</v>
      </c>
      <c r="H86" s="172">
        <v>0.55000000000000004</v>
      </c>
      <c r="I86" s="38"/>
      <c r="J86" s="38"/>
      <c r="K86" s="164">
        <f t="shared" si="6"/>
        <v>1.1550000000000002</v>
      </c>
      <c r="L86" s="164">
        <f t="shared" si="4"/>
        <v>0.23100000000000007</v>
      </c>
      <c r="M86" s="164">
        <f t="shared" si="5"/>
        <v>1.3860000000000003</v>
      </c>
      <c r="N86" s="2"/>
      <c r="O86" s="2"/>
      <c r="P86" s="2"/>
      <c r="Q86" s="2"/>
      <c r="R86" s="2"/>
    </row>
    <row r="87" spans="1:18" ht="28.5" customHeight="1" thickBot="1" x14ac:dyDescent="0.3">
      <c r="A87" s="506"/>
      <c r="B87" s="390" t="s">
        <v>577</v>
      </c>
      <c r="C87" s="391"/>
      <c r="D87" s="447"/>
      <c r="E87" s="447"/>
      <c r="F87" s="50">
        <v>138</v>
      </c>
      <c r="G87" s="36">
        <v>2.2999999999999998</v>
      </c>
      <c r="H87" s="172">
        <v>0.55000000000000004</v>
      </c>
      <c r="I87" s="38"/>
      <c r="J87" s="38"/>
      <c r="K87" s="164">
        <f t="shared" si="6"/>
        <v>1.2649999999999999</v>
      </c>
      <c r="L87" s="164">
        <f t="shared" si="4"/>
        <v>0.253</v>
      </c>
      <c r="M87" s="164">
        <f t="shared" si="5"/>
        <v>1.5179999999999998</v>
      </c>
      <c r="N87" s="2"/>
      <c r="O87" s="2"/>
      <c r="P87" s="2"/>
      <c r="Q87" s="2"/>
      <c r="R87" s="2"/>
    </row>
    <row r="88" spans="1:18" ht="17.25" customHeight="1" thickBot="1" x14ac:dyDescent="0.3">
      <c r="A88" s="390" t="s">
        <v>578</v>
      </c>
      <c r="B88" s="391"/>
      <c r="C88" s="391"/>
      <c r="D88" s="447" t="s">
        <v>7</v>
      </c>
      <c r="E88" s="447"/>
      <c r="F88" s="50" t="s">
        <v>579</v>
      </c>
      <c r="G88" s="36">
        <v>1.57</v>
      </c>
      <c r="H88" s="172">
        <v>0.55000000000000004</v>
      </c>
      <c r="I88" s="38"/>
      <c r="J88" s="38"/>
      <c r="K88" s="164">
        <f t="shared" si="6"/>
        <v>0.86350000000000016</v>
      </c>
      <c r="L88" s="164">
        <f t="shared" si="4"/>
        <v>0.17270000000000005</v>
      </c>
      <c r="M88" s="164">
        <f t="shared" si="5"/>
        <v>1.0362000000000002</v>
      </c>
      <c r="N88" s="2"/>
      <c r="O88" s="2"/>
      <c r="P88" s="2"/>
      <c r="Q88" s="2"/>
      <c r="R88" s="2"/>
    </row>
    <row r="89" spans="1:18" ht="16.5" thickBot="1" x14ac:dyDescent="0.3">
      <c r="A89" s="505" t="s">
        <v>580</v>
      </c>
      <c r="B89" s="390" t="s">
        <v>581</v>
      </c>
      <c r="C89" s="391"/>
      <c r="D89" s="447" t="s">
        <v>582</v>
      </c>
      <c r="E89" s="447"/>
      <c r="F89" s="50">
        <v>93</v>
      </c>
      <c r="G89" s="36">
        <v>1.55</v>
      </c>
      <c r="H89" s="242">
        <v>5.28</v>
      </c>
      <c r="I89" s="38"/>
      <c r="J89" s="38"/>
      <c r="K89" s="164">
        <f t="shared" si="6"/>
        <v>8.1840000000000011</v>
      </c>
      <c r="L89" s="164">
        <f t="shared" si="4"/>
        <v>1.6368000000000003</v>
      </c>
      <c r="M89" s="164">
        <f t="shared" si="5"/>
        <v>9.820800000000002</v>
      </c>
      <c r="N89" s="2"/>
      <c r="O89" s="2"/>
      <c r="P89" s="2"/>
      <c r="Q89" s="2"/>
      <c r="R89" s="2"/>
    </row>
    <row r="90" spans="1:18" ht="20.25" customHeight="1" thickBot="1" x14ac:dyDescent="0.3">
      <c r="A90" s="509"/>
      <c r="B90" s="390" t="s">
        <v>583</v>
      </c>
      <c r="C90" s="391"/>
      <c r="D90" s="447"/>
      <c r="E90" s="447"/>
      <c r="F90" s="50" t="s">
        <v>584</v>
      </c>
      <c r="G90" s="36">
        <v>1.72</v>
      </c>
      <c r="H90" s="242">
        <v>5.28</v>
      </c>
      <c r="I90" s="38"/>
      <c r="J90" s="38"/>
      <c r="K90" s="164">
        <f t="shared" si="6"/>
        <v>9.0815999999999999</v>
      </c>
      <c r="L90" s="164">
        <f t="shared" si="4"/>
        <v>1.8163200000000002</v>
      </c>
      <c r="M90" s="164">
        <f t="shared" si="5"/>
        <v>10.897919999999999</v>
      </c>
      <c r="N90" s="2"/>
      <c r="O90" s="2"/>
      <c r="P90" s="2"/>
      <c r="Q90" s="2"/>
      <c r="R90" s="2"/>
    </row>
    <row r="91" spans="1:18" ht="15.75" customHeight="1" thickBot="1" x14ac:dyDescent="0.3">
      <c r="A91" s="509"/>
      <c r="B91" s="390" t="s">
        <v>29</v>
      </c>
      <c r="C91" s="391"/>
      <c r="D91" s="447"/>
      <c r="E91" s="447"/>
      <c r="F91" s="50" t="s">
        <v>585</v>
      </c>
      <c r="G91" s="34">
        <v>1.49</v>
      </c>
      <c r="H91" s="242">
        <v>5.28</v>
      </c>
      <c r="I91" s="39"/>
      <c r="J91" s="39"/>
      <c r="K91" s="164">
        <f t="shared" si="6"/>
        <v>7.8672000000000004</v>
      </c>
      <c r="L91" s="164">
        <f t="shared" si="4"/>
        <v>1.5734400000000002</v>
      </c>
      <c r="M91" s="164">
        <f t="shared" si="5"/>
        <v>9.4406400000000001</v>
      </c>
      <c r="N91" s="2"/>
      <c r="O91" s="2"/>
      <c r="P91" s="2"/>
      <c r="Q91" s="2"/>
      <c r="R91" s="2"/>
    </row>
    <row r="92" spans="1:18" ht="25.5" customHeight="1" thickBot="1" x14ac:dyDescent="0.3">
      <c r="A92" s="506"/>
      <c r="B92" s="390" t="s">
        <v>32</v>
      </c>
      <c r="C92" s="391"/>
      <c r="D92" s="447"/>
      <c r="E92" s="447"/>
      <c r="F92" s="50" t="s">
        <v>585</v>
      </c>
      <c r="G92" s="34">
        <v>1.49</v>
      </c>
      <c r="H92" s="242">
        <v>5.28</v>
      </c>
      <c r="I92" s="39"/>
      <c r="J92" s="39"/>
      <c r="K92" s="164">
        <f t="shared" si="6"/>
        <v>7.8672000000000004</v>
      </c>
      <c r="L92" s="164">
        <f t="shared" si="4"/>
        <v>1.5734400000000002</v>
      </c>
      <c r="M92" s="164">
        <f t="shared" si="5"/>
        <v>9.4406400000000001</v>
      </c>
      <c r="N92" s="2"/>
      <c r="O92" s="2"/>
      <c r="P92" s="2"/>
      <c r="Q92" s="2"/>
      <c r="R92" s="2"/>
    </row>
    <row r="93" spans="1:18" ht="16.5" thickBot="1" x14ac:dyDescent="0.3">
      <c r="A93" s="390" t="s">
        <v>586</v>
      </c>
      <c r="B93" s="391"/>
      <c r="C93" s="391"/>
      <c r="D93" s="447" t="s">
        <v>582</v>
      </c>
      <c r="E93" s="447"/>
      <c r="F93" s="50">
        <v>141</v>
      </c>
      <c r="G93" s="34">
        <v>2.35</v>
      </c>
      <c r="H93" s="242">
        <v>5.28</v>
      </c>
      <c r="I93" s="39"/>
      <c r="J93" s="39"/>
      <c r="K93" s="164">
        <f t="shared" si="6"/>
        <v>12.408000000000001</v>
      </c>
      <c r="L93" s="164">
        <f t="shared" si="4"/>
        <v>2.4816000000000003</v>
      </c>
      <c r="M93" s="164">
        <f t="shared" si="5"/>
        <v>14.889600000000002</v>
      </c>
      <c r="N93" s="2"/>
      <c r="O93" s="2"/>
      <c r="P93" s="2"/>
      <c r="Q93" s="2"/>
      <c r="R93" s="2"/>
    </row>
    <row r="94" spans="1:18" ht="31.5" customHeight="1" x14ac:dyDescent="0.25">
      <c r="A94" s="384" t="s">
        <v>587</v>
      </c>
      <c r="B94" s="503"/>
      <c r="C94" s="503"/>
      <c r="D94" s="508" t="s">
        <v>588</v>
      </c>
      <c r="E94" s="508"/>
      <c r="F94" s="114">
        <v>60</v>
      </c>
      <c r="G94" s="245">
        <v>1</v>
      </c>
      <c r="H94" s="242">
        <v>5.28</v>
      </c>
      <c r="I94" s="245"/>
      <c r="J94" s="245"/>
      <c r="K94" s="250">
        <f t="shared" si="6"/>
        <v>5.28</v>
      </c>
      <c r="L94" s="250">
        <f t="shared" si="4"/>
        <v>1.056</v>
      </c>
      <c r="M94" s="250">
        <f t="shared" si="5"/>
        <v>6.3360000000000003</v>
      </c>
      <c r="N94" s="2"/>
      <c r="O94" s="2"/>
      <c r="P94" s="2"/>
      <c r="Q94" s="2"/>
      <c r="R94" s="2"/>
    </row>
    <row r="95" spans="1:18" ht="37.5" customHeight="1" x14ac:dyDescent="0.25">
      <c r="A95" s="483" t="s">
        <v>758</v>
      </c>
      <c r="B95" s="483"/>
      <c r="C95" s="483"/>
      <c r="D95" s="483"/>
      <c r="E95" s="483"/>
      <c r="F95" s="483"/>
      <c r="G95" s="483"/>
      <c r="H95" s="483"/>
      <c r="I95" s="483"/>
      <c r="J95" s="483"/>
      <c r="K95" s="483"/>
      <c r="L95" s="483"/>
      <c r="M95" s="483"/>
      <c r="N95" s="2"/>
      <c r="O95" s="2"/>
      <c r="P95" s="2"/>
      <c r="Q95" s="2"/>
      <c r="R95" s="2"/>
    </row>
    <row r="96" spans="1:18" ht="26.25" customHeight="1" thickBot="1" x14ac:dyDescent="0.3">
      <c r="A96" s="511" t="s">
        <v>589</v>
      </c>
      <c r="B96" s="512"/>
      <c r="C96" s="513"/>
      <c r="D96" s="244"/>
      <c r="E96" s="244"/>
      <c r="F96" s="244"/>
      <c r="G96" s="251"/>
      <c r="H96" s="252"/>
      <c r="I96" s="253"/>
      <c r="J96" s="253"/>
      <c r="K96" s="254"/>
      <c r="L96" s="254"/>
      <c r="M96" s="254"/>
      <c r="N96" s="2"/>
      <c r="O96" s="2"/>
      <c r="P96" s="2"/>
      <c r="Q96" s="2"/>
      <c r="R96" s="2"/>
    </row>
    <row r="97" spans="1:18" ht="35.25" customHeight="1" thickBot="1" x14ac:dyDescent="0.3">
      <c r="A97" s="390" t="s">
        <v>590</v>
      </c>
      <c r="B97" s="391"/>
      <c r="C97" s="392"/>
      <c r="D97" s="31" t="s">
        <v>2</v>
      </c>
      <c r="E97" s="424" t="s">
        <v>591</v>
      </c>
      <c r="F97" s="507"/>
      <c r="G97" s="51">
        <v>0.82</v>
      </c>
      <c r="H97" s="242">
        <v>5.28</v>
      </c>
      <c r="I97" s="38"/>
      <c r="J97" s="38"/>
      <c r="K97" s="164">
        <f>G97*H97</f>
        <v>4.3296000000000001</v>
      </c>
      <c r="L97" s="164">
        <f t="shared" ref="L97:L141" si="7">K97*20%</f>
        <v>0.86592000000000002</v>
      </c>
      <c r="M97" s="164">
        <f t="shared" ref="M97:M141" si="8">K97+L97</f>
        <v>5.1955200000000001</v>
      </c>
      <c r="N97" s="2"/>
      <c r="O97" s="2"/>
      <c r="P97" s="2"/>
      <c r="Q97" s="2"/>
      <c r="R97" s="2"/>
    </row>
    <row r="98" spans="1:18" ht="34.5" customHeight="1" thickBot="1" x14ac:dyDescent="0.3">
      <c r="A98" s="390" t="s">
        <v>592</v>
      </c>
      <c r="B98" s="391"/>
      <c r="C98" s="392"/>
      <c r="D98" s="31" t="s">
        <v>2</v>
      </c>
      <c r="E98" s="424">
        <v>216</v>
      </c>
      <c r="F98" s="507"/>
      <c r="G98" s="52">
        <v>3.6</v>
      </c>
      <c r="H98" s="242">
        <v>5.28</v>
      </c>
      <c r="I98" s="39"/>
      <c r="J98" s="39"/>
      <c r="K98" s="164">
        <f t="shared" ref="K98:K141" si="9">G98*H98</f>
        <v>19.008000000000003</v>
      </c>
      <c r="L98" s="164">
        <f t="shared" si="7"/>
        <v>3.8016000000000005</v>
      </c>
      <c r="M98" s="164">
        <f t="shared" si="8"/>
        <v>22.809600000000003</v>
      </c>
      <c r="N98" s="2"/>
      <c r="O98" s="2"/>
      <c r="P98" s="2"/>
      <c r="Q98" s="2"/>
      <c r="R98" s="2"/>
    </row>
    <row r="99" spans="1:18" ht="16.5" thickBot="1" x14ac:dyDescent="0.3">
      <c r="A99" s="505" t="s">
        <v>593</v>
      </c>
      <c r="B99" s="390" t="s">
        <v>3</v>
      </c>
      <c r="C99" s="392"/>
      <c r="D99" s="500" t="s">
        <v>2</v>
      </c>
      <c r="E99" s="424" t="s">
        <v>594</v>
      </c>
      <c r="F99" s="507"/>
      <c r="G99" s="52">
        <v>0.11799999999999999</v>
      </c>
      <c r="H99" s="242">
        <v>5.28</v>
      </c>
      <c r="I99" s="39"/>
      <c r="J99" s="39"/>
      <c r="K99" s="164">
        <f t="shared" si="9"/>
        <v>0.62304000000000004</v>
      </c>
      <c r="L99" s="164">
        <f t="shared" si="7"/>
        <v>0.12460800000000001</v>
      </c>
      <c r="M99" s="164">
        <f t="shared" si="8"/>
        <v>0.74764800000000009</v>
      </c>
      <c r="N99" s="2"/>
      <c r="O99" s="2"/>
      <c r="P99" s="2"/>
      <c r="Q99" s="2"/>
      <c r="R99" s="2"/>
    </row>
    <row r="100" spans="1:18" ht="47.25" customHeight="1" thickBot="1" x14ac:dyDescent="0.3">
      <c r="A100" s="506"/>
      <c r="B100" s="390" t="s">
        <v>595</v>
      </c>
      <c r="C100" s="392"/>
      <c r="D100" s="510"/>
      <c r="E100" s="424" t="s">
        <v>596</v>
      </c>
      <c r="F100" s="507"/>
      <c r="G100" s="53">
        <v>0.154</v>
      </c>
      <c r="H100" s="242">
        <v>5.28</v>
      </c>
      <c r="I100" s="38"/>
      <c r="J100" s="38"/>
      <c r="K100" s="164">
        <f t="shared" si="9"/>
        <v>0.81312000000000006</v>
      </c>
      <c r="L100" s="164">
        <f t="shared" si="7"/>
        <v>0.16262400000000002</v>
      </c>
      <c r="M100" s="164">
        <f t="shared" si="8"/>
        <v>0.97574400000000006</v>
      </c>
      <c r="N100" s="2"/>
      <c r="O100" s="2"/>
      <c r="P100" s="2"/>
      <c r="Q100" s="2"/>
      <c r="R100" s="2"/>
    </row>
    <row r="101" spans="1:18" ht="21.75" customHeight="1" thickBot="1" x14ac:dyDescent="0.3">
      <c r="A101" s="390" t="s">
        <v>597</v>
      </c>
      <c r="B101" s="391"/>
      <c r="C101" s="392"/>
      <c r="D101" s="31" t="s">
        <v>7</v>
      </c>
      <c r="E101" s="424" t="s">
        <v>103</v>
      </c>
      <c r="F101" s="507"/>
      <c r="G101" s="53">
        <v>0.78</v>
      </c>
      <c r="H101" s="242">
        <v>5.28</v>
      </c>
      <c r="I101" s="38"/>
      <c r="J101" s="38"/>
      <c r="K101" s="164">
        <f t="shared" si="9"/>
        <v>4.1184000000000003</v>
      </c>
      <c r="L101" s="164">
        <f t="shared" si="7"/>
        <v>0.82368000000000008</v>
      </c>
      <c r="M101" s="164">
        <f t="shared" si="8"/>
        <v>4.9420800000000007</v>
      </c>
      <c r="N101" s="2"/>
      <c r="O101" s="2"/>
      <c r="P101" s="2"/>
      <c r="Q101" s="2"/>
      <c r="R101" s="2"/>
    </row>
    <row r="102" spans="1:18" ht="18" customHeight="1" thickBot="1" x14ac:dyDescent="0.3">
      <c r="A102" s="390" t="s">
        <v>598</v>
      </c>
      <c r="B102" s="391"/>
      <c r="C102" s="392"/>
      <c r="D102" s="31" t="s">
        <v>6</v>
      </c>
      <c r="E102" s="424" t="s">
        <v>556</v>
      </c>
      <c r="F102" s="507"/>
      <c r="G102" s="53">
        <v>0.74</v>
      </c>
      <c r="H102" s="242">
        <v>5.28</v>
      </c>
      <c r="I102" s="38"/>
      <c r="J102" s="38"/>
      <c r="K102" s="164">
        <f t="shared" si="9"/>
        <v>3.9072</v>
      </c>
      <c r="L102" s="164">
        <f t="shared" si="7"/>
        <v>0.78144000000000002</v>
      </c>
      <c r="M102" s="164">
        <f t="shared" si="8"/>
        <v>4.6886400000000004</v>
      </c>
      <c r="N102" s="2"/>
      <c r="O102" s="2"/>
      <c r="P102" s="2"/>
      <c r="Q102" s="2"/>
      <c r="R102" s="2"/>
    </row>
    <row r="103" spans="1:18" ht="16.5" thickBot="1" x14ac:dyDescent="0.3">
      <c r="A103" s="521" t="s">
        <v>599</v>
      </c>
      <c r="B103" s="390" t="s">
        <v>8</v>
      </c>
      <c r="C103" s="392"/>
      <c r="D103" s="524" t="s">
        <v>6</v>
      </c>
      <c r="E103" s="424" t="s">
        <v>600</v>
      </c>
      <c r="F103" s="507"/>
      <c r="G103" s="53">
        <v>2.89</v>
      </c>
      <c r="H103" s="242">
        <v>5.28</v>
      </c>
      <c r="I103" s="38"/>
      <c r="J103" s="38"/>
      <c r="K103" s="164">
        <f t="shared" si="9"/>
        <v>15.259200000000002</v>
      </c>
      <c r="L103" s="164">
        <f t="shared" si="7"/>
        <v>3.0518400000000003</v>
      </c>
      <c r="M103" s="164">
        <f t="shared" si="8"/>
        <v>18.311040000000002</v>
      </c>
      <c r="N103" s="2"/>
      <c r="O103" s="2"/>
      <c r="P103" s="2"/>
      <c r="Q103" s="2"/>
      <c r="R103" s="2"/>
    </row>
    <row r="104" spans="1:18" ht="18.75" customHeight="1" thickBot="1" x14ac:dyDescent="0.3">
      <c r="A104" s="522"/>
      <c r="B104" s="390" t="s">
        <v>9</v>
      </c>
      <c r="C104" s="392"/>
      <c r="D104" s="525"/>
      <c r="E104" s="424" t="s">
        <v>601</v>
      </c>
      <c r="F104" s="507"/>
      <c r="G104" s="53">
        <v>1.66</v>
      </c>
      <c r="H104" s="242">
        <v>5.28</v>
      </c>
      <c r="I104" s="38"/>
      <c r="J104" s="38"/>
      <c r="K104" s="164">
        <f t="shared" si="9"/>
        <v>8.7647999999999993</v>
      </c>
      <c r="L104" s="164">
        <f t="shared" si="7"/>
        <v>1.7529599999999999</v>
      </c>
      <c r="M104" s="164">
        <f t="shared" si="8"/>
        <v>10.517759999999999</v>
      </c>
      <c r="N104" s="2"/>
      <c r="O104" s="2"/>
      <c r="P104" s="2"/>
      <c r="Q104" s="2"/>
      <c r="R104" s="2"/>
    </row>
    <row r="105" spans="1:18" ht="32.25" customHeight="1" thickBot="1" x14ac:dyDescent="0.3">
      <c r="A105" s="523"/>
      <c r="B105" s="390" t="s">
        <v>10</v>
      </c>
      <c r="C105" s="392"/>
      <c r="D105" s="526"/>
      <c r="E105" s="424" t="s">
        <v>602</v>
      </c>
      <c r="F105" s="507"/>
      <c r="G105" s="54">
        <v>1.38</v>
      </c>
      <c r="H105" s="242">
        <v>5.28</v>
      </c>
      <c r="I105" s="67"/>
      <c r="J105" s="67"/>
      <c r="K105" s="164">
        <f t="shared" si="9"/>
        <v>7.2863999999999995</v>
      </c>
      <c r="L105" s="164">
        <f t="shared" si="7"/>
        <v>1.4572799999999999</v>
      </c>
      <c r="M105" s="164">
        <f t="shared" si="8"/>
        <v>8.7436799999999995</v>
      </c>
      <c r="N105" s="2"/>
      <c r="O105" s="2"/>
      <c r="P105" s="2"/>
      <c r="Q105" s="2"/>
      <c r="R105" s="2"/>
    </row>
    <row r="106" spans="1:18" ht="16.5" thickBot="1" x14ac:dyDescent="0.3">
      <c r="A106" s="390" t="s">
        <v>603</v>
      </c>
      <c r="B106" s="391"/>
      <c r="C106" s="391"/>
      <c r="D106" s="391"/>
      <c r="E106" s="391"/>
      <c r="F106" s="391"/>
      <c r="G106" s="504"/>
      <c r="H106" s="173"/>
      <c r="I106" s="83"/>
      <c r="J106" s="83"/>
      <c r="K106" s="164">
        <f t="shared" si="9"/>
        <v>0</v>
      </c>
      <c r="L106" s="164">
        <f t="shared" si="7"/>
        <v>0</v>
      </c>
      <c r="M106" s="174"/>
      <c r="N106" s="2"/>
      <c r="O106" s="2"/>
      <c r="P106" s="2"/>
      <c r="Q106" s="2"/>
      <c r="R106" s="2"/>
    </row>
    <row r="107" spans="1:18" ht="16.5" thickBot="1" x14ac:dyDescent="0.3">
      <c r="A107" s="505" t="s">
        <v>604</v>
      </c>
      <c r="B107" s="390" t="s">
        <v>13</v>
      </c>
      <c r="C107" s="392"/>
      <c r="D107" s="500" t="s">
        <v>7</v>
      </c>
      <c r="E107" s="424" t="s">
        <v>386</v>
      </c>
      <c r="F107" s="507"/>
      <c r="G107" s="51">
        <v>0.34</v>
      </c>
      <c r="H107" s="242">
        <v>5.28</v>
      </c>
      <c r="I107" s="68"/>
      <c r="J107" s="68"/>
      <c r="K107" s="164">
        <f t="shared" si="9"/>
        <v>1.7952000000000001</v>
      </c>
      <c r="L107" s="164">
        <f t="shared" si="7"/>
        <v>0.35904000000000003</v>
      </c>
      <c r="M107" s="164">
        <f t="shared" si="8"/>
        <v>2.1542400000000002</v>
      </c>
      <c r="N107" s="2"/>
      <c r="O107" s="2"/>
      <c r="P107" s="2"/>
      <c r="Q107" s="2"/>
      <c r="R107" s="2"/>
    </row>
    <row r="108" spans="1:18" ht="16.5" thickBot="1" x14ac:dyDescent="0.3">
      <c r="A108" s="509"/>
      <c r="B108" s="390" t="s">
        <v>14</v>
      </c>
      <c r="C108" s="392"/>
      <c r="D108" s="501"/>
      <c r="E108" s="424" t="s">
        <v>119</v>
      </c>
      <c r="F108" s="507"/>
      <c r="G108" s="53">
        <v>0.28000000000000003</v>
      </c>
      <c r="H108" s="242">
        <v>5.28</v>
      </c>
      <c r="I108" s="38"/>
      <c r="J108" s="38"/>
      <c r="K108" s="164">
        <f t="shared" si="9"/>
        <v>1.4784000000000002</v>
      </c>
      <c r="L108" s="164">
        <f t="shared" si="7"/>
        <v>0.29568000000000005</v>
      </c>
      <c r="M108" s="164">
        <f t="shared" si="8"/>
        <v>1.7740800000000001</v>
      </c>
      <c r="N108" s="2"/>
      <c r="O108" s="2"/>
      <c r="P108" s="2"/>
      <c r="Q108" s="2"/>
      <c r="R108" s="2"/>
    </row>
    <row r="109" spans="1:18" ht="16.5" thickBot="1" x14ac:dyDescent="0.3">
      <c r="A109" s="509"/>
      <c r="B109" s="390" t="s">
        <v>15</v>
      </c>
      <c r="C109" s="392"/>
      <c r="D109" s="501"/>
      <c r="E109" s="424" t="s">
        <v>171</v>
      </c>
      <c r="F109" s="507"/>
      <c r="G109" s="53">
        <v>0.22</v>
      </c>
      <c r="H109" s="242">
        <v>5.28</v>
      </c>
      <c r="I109" s="38"/>
      <c r="J109" s="38"/>
      <c r="K109" s="164">
        <f t="shared" si="9"/>
        <v>1.1616</v>
      </c>
      <c r="L109" s="164">
        <f t="shared" si="7"/>
        <v>0.23232</v>
      </c>
      <c r="M109" s="164">
        <f t="shared" si="8"/>
        <v>1.39392</v>
      </c>
      <c r="N109" s="2"/>
      <c r="O109" s="2"/>
      <c r="P109" s="2"/>
      <c r="Q109" s="2"/>
      <c r="R109" s="2"/>
    </row>
    <row r="110" spans="1:18" ht="16.5" thickBot="1" x14ac:dyDescent="0.3">
      <c r="A110" s="509"/>
      <c r="B110" s="390" t="s">
        <v>16</v>
      </c>
      <c r="C110" s="392"/>
      <c r="D110" s="501"/>
      <c r="E110" s="424">
        <v>3</v>
      </c>
      <c r="F110" s="507"/>
      <c r="G110" s="53">
        <v>0.05</v>
      </c>
      <c r="H110" s="242">
        <v>5.28</v>
      </c>
      <c r="I110" s="38"/>
      <c r="J110" s="38"/>
      <c r="K110" s="164">
        <f t="shared" si="9"/>
        <v>0.26400000000000001</v>
      </c>
      <c r="L110" s="164">
        <f t="shared" si="7"/>
        <v>5.2800000000000007E-2</v>
      </c>
      <c r="M110" s="164">
        <f t="shared" si="8"/>
        <v>0.31680000000000003</v>
      </c>
      <c r="N110" s="2"/>
      <c r="O110" s="2"/>
      <c r="P110" s="2"/>
      <c r="Q110" s="2"/>
      <c r="R110" s="2"/>
    </row>
    <row r="111" spans="1:18" ht="16.5" thickBot="1" x14ac:dyDescent="0.3">
      <c r="A111" s="509"/>
      <c r="B111" s="390" t="s">
        <v>17</v>
      </c>
      <c r="C111" s="392"/>
      <c r="D111" s="501"/>
      <c r="E111" s="424" t="s">
        <v>66</v>
      </c>
      <c r="F111" s="507"/>
      <c r="G111" s="53">
        <v>0.28999999999999998</v>
      </c>
      <c r="H111" s="242">
        <v>5.28</v>
      </c>
      <c r="I111" s="38"/>
      <c r="J111" s="38"/>
      <c r="K111" s="164">
        <f t="shared" si="9"/>
        <v>1.5311999999999999</v>
      </c>
      <c r="L111" s="164">
        <f t="shared" si="7"/>
        <v>0.30624000000000001</v>
      </c>
      <c r="M111" s="164">
        <f t="shared" si="8"/>
        <v>1.83744</v>
      </c>
      <c r="N111" s="2"/>
      <c r="O111" s="2"/>
      <c r="P111" s="2"/>
      <c r="Q111" s="2"/>
      <c r="R111" s="2"/>
    </row>
    <row r="112" spans="1:18" ht="16.5" thickBot="1" x14ac:dyDescent="0.3">
      <c r="A112" s="509"/>
      <c r="B112" s="390" t="s">
        <v>18</v>
      </c>
      <c r="C112" s="392"/>
      <c r="D112" s="501"/>
      <c r="E112" s="424" t="s">
        <v>126</v>
      </c>
      <c r="F112" s="507"/>
      <c r="G112" s="52">
        <v>0.14000000000000001</v>
      </c>
      <c r="H112" s="242">
        <v>5.28</v>
      </c>
      <c r="I112" s="39"/>
      <c r="J112" s="39"/>
      <c r="K112" s="164">
        <f t="shared" si="9"/>
        <v>0.73920000000000008</v>
      </c>
      <c r="L112" s="164">
        <f t="shared" si="7"/>
        <v>0.14784000000000003</v>
      </c>
      <c r="M112" s="164">
        <f t="shared" si="8"/>
        <v>0.88704000000000005</v>
      </c>
      <c r="N112" s="2"/>
      <c r="O112" s="2"/>
      <c r="P112" s="2"/>
      <c r="Q112" s="2"/>
      <c r="R112" s="2"/>
    </row>
    <row r="113" spans="1:18" ht="16.5" thickBot="1" x14ac:dyDescent="0.3">
      <c r="A113" s="509"/>
      <c r="B113" s="390" t="s">
        <v>19</v>
      </c>
      <c r="C113" s="392"/>
      <c r="D113" s="501"/>
      <c r="E113" s="424" t="s">
        <v>126</v>
      </c>
      <c r="F113" s="507"/>
      <c r="G113" s="52">
        <v>0.14000000000000001</v>
      </c>
      <c r="H113" s="242">
        <v>5.28</v>
      </c>
      <c r="I113" s="39"/>
      <c r="J113" s="39"/>
      <c r="K113" s="164">
        <f t="shared" si="9"/>
        <v>0.73920000000000008</v>
      </c>
      <c r="L113" s="164">
        <f t="shared" si="7"/>
        <v>0.14784000000000003</v>
      </c>
      <c r="M113" s="164">
        <f t="shared" si="8"/>
        <v>0.88704000000000005</v>
      </c>
      <c r="N113" s="2"/>
      <c r="O113" s="2"/>
      <c r="P113" s="2"/>
      <c r="Q113" s="2"/>
      <c r="R113" s="2"/>
    </row>
    <row r="114" spans="1:18" ht="16.5" thickBot="1" x14ac:dyDescent="0.3">
      <c r="A114" s="506"/>
      <c r="B114" s="390" t="s">
        <v>605</v>
      </c>
      <c r="C114" s="392"/>
      <c r="D114" s="510"/>
      <c r="E114" s="424">
        <v>21</v>
      </c>
      <c r="F114" s="507"/>
      <c r="G114" s="52">
        <v>0.35</v>
      </c>
      <c r="H114" s="242">
        <v>5.28</v>
      </c>
      <c r="I114" s="39"/>
      <c r="J114" s="39"/>
      <c r="K114" s="164">
        <f t="shared" si="9"/>
        <v>1.8479999999999999</v>
      </c>
      <c r="L114" s="164">
        <f t="shared" si="7"/>
        <v>0.36959999999999998</v>
      </c>
      <c r="M114" s="164">
        <f t="shared" si="8"/>
        <v>2.2176</v>
      </c>
      <c r="N114" s="2"/>
      <c r="O114" s="2"/>
      <c r="P114" s="2"/>
      <c r="Q114" s="2"/>
      <c r="R114" s="2"/>
    </row>
    <row r="115" spans="1:18" ht="19.5" thickBot="1" x14ac:dyDescent="0.3">
      <c r="A115" s="390" t="s">
        <v>606</v>
      </c>
      <c r="B115" s="391"/>
      <c r="C115" s="392"/>
      <c r="D115" s="31" t="s">
        <v>153</v>
      </c>
      <c r="E115" s="424" t="s">
        <v>74</v>
      </c>
      <c r="F115" s="507"/>
      <c r="G115" s="53">
        <v>0.12</v>
      </c>
      <c r="H115" s="242">
        <v>5.28</v>
      </c>
      <c r="I115" s="38"/>
      <c r="J115" s="38"/>
      <c r="K115" s="164">
        <f t="shared" si="9"/>
        <v>0.63360000000000005</v>
      </c>
      <c r="L115" s="164">
        <f t="shared" si="7"/>
        <v>0.12672000000000003</v>
      </c>
      <c r="M115" s="164">
        <f t="shared" si="8"/>
        <v>0.76032000000000011</v>
      </c>
      <c r="N115" s="2"/>
      <c r="O115" s="2"/>
      <c r="P115" s="2"/>
      <c r="Q115" s="2"/>
      <c r="R115" s="2"/>
    </row>
    <row r="116" spans="1:18" ht="16.5" thickBot="1" x14ac:dyDescent="0.3">
      <c r="A116" s="505" t="s">
        <v>607</v>
      </c>
      <c r="B116" s="390" t="s">
        <v>29</v>
      </c>
      <c r="C116" s="392"/>
      <c r="D116" s="500" t="s">
        <v>20</v>
      </c>
      <c r="E116" s="424" t="s">
        <v>608</v>
      </c>
      <c r="F116" s="507"/>
      <c r="G116" s="53">
        <v>0.76</v>
      </c>
      <c r="H116" s="242">
        <v>5.28</v>
      </c>
      <c r="I116" s="38"/>
      <c r="J116" s="38"/>
      <c r="K116" s="164">
        <f t="shared" si="9"/>
        <v>4.0128000000000004</v>
      </c>
      <c r="L116" s="164">
        <f t="shared" si="7"/>
        <v>0.80256000000000016</v>
      </c>
      <c r="M116" s="164">
        <f t="shared" si="8"/>
        <v>4.8153600000000001</v>
      </c>
      <c r="N116" s="2"/>
      <c r="O116" s="2"/>
      <c r="P116" s="2"/>
      <c r="Q116" s="2"/>
      <c r="R116" s="2"/>
    </row>
    <row r="117" spans="1:18" ht="16.5" thickBot="1" x14ac:dyDescent="0.3">
      <c r="A117" s="509"/>
      <c r="B117" s="390" t="s">
        <v>30</v>
      </c>
      <c r="C117" s="392"/>
      <c r="D117" s="501"/>
      <c r="E117" s="424" t="s">
        <v>609</v>
      </c>
      <c r="F117" s="507"/>
      <c r="G117" s="53">
        <v>0.49</v>
      </c>
      <c r="H117" s="242">
        <v>5.28</v>
      </c>
      <c r="I117" s="38"/>
      <c r="J117" s="38"/>
      <c r="K117" s="164">
        <f t="shared" si="9"/>
        <v>2.5872000000000002</v>
      </c>
      <c r="L117" s="164">
        <f t="shared" si="7"/>
        <v>0.51744000000000001</v>
      </c>
      <c r="M117" s="164">
        <f t="shared" si="8"/>
        <v>3.1046400000000003</v>
      </c>
      <c r="N117" s="2"/>
      <c r="O117" s="2"/>
      <c r="P117" s="2"/>
      <c r="Q117" s="2"/>
      <c r="R117" s="2"/>
    </row>
    <row r="118" spans="1:18" ht="16.5" thickBot="1" x14ac:dyDescent="0.3">
      <c r="A118" s="509"/>
      <c r="B118" s="390" t="s">
        <v>31</v>
      </c>
      <c r="C118" s="392"/>
      <c r="D118" s="501"/>
      <c r="E118" s="424" t="s">
        <v>456</v>
      </c>
      <c r="F118" s="507"/>
      <c r="G118" s="53">
        <v>0.38</v>
      </c>
      <c r="H118" s="242">
        <v>5.28</v>
      </c>
      <c r="I118" s="38"/>
      <c r="J118" s="38"/>
      <c r="K118" s="164">
        <f t="shared" si="9"/>
        <v>2.0064000000000002</v>
      </c>
      <c r="L118" s="164">
        <f t="shared" si="7"/>
        <v>0.40128000000000008</v>
      </c>
      <c r="M118" s="164">
        <f t="shared" si="8"/>
        <v>2.40768</v>
      </c>
      <c r="N118" s="2"/>
      <c r="O118" s="2"/>
      <c r="P118" s="2"/>
      <c r="Q118" s="2"/>
      <c r="R118" s="2"/>
    </row>
    <row r="119" spans="1:18" ht="16.5" thickBot="1" x14ac:dyDescent="0.3">
      <c r="A119" s="509"/>
      <c r="B119" s="390" t="s">
        <v>32</v>
      </c>
      <c r="C119" s="392"/>
      <c r="D119" s="501"/>
      <c r="E119" s="424" t="s">
        <v>176</v>
      </c>
      <c r="F119" s="507"/>
      <c r="G119" s="53">
        <v>0.11</v>
      </c>
      <c r="H119" s="242">
        <v>5.28</v>
      </c>
      <c r="I119" s="38"/>
      <c r="J119" s="38"/>
      <c r="K119" s="164">
        <f t="shared" si="9"/>
        <v>0.58079999999999998</v>
      </c>
      <c r="L119" s="164">
        <f t="shared" si="7"/>
        <v>0.11616</v>
      </c>
      <c r="M119" s="164">
        <f t="shared" si="8"/>
        <v>0.69696000000000002</v>
      </c>
      <c r="N119" s="2"/>
      <c r="O119" s="2"/>
      <c r="P119" s="2"/>
      <c r="Q119" s="2"/>
      <c r="R119" s="2"/>
    </row>
    <row r="120" spans="1:18" ht="16.5" thickBot="1" x14ac:dyDescent="0.3">
      <c r="A120" s="506"/>
      <c r="B120" s="390" t="s">
        <v>33</v>
      </c>
      <c r="C120" s="392"/>
      <c r="D120" s="510"/>
      <c r="E120" s="424" t="s">
        <v>139</v>
      </c>
      <c r="F120" s="507"/>
      <c r="G120" s="53">
        <v>7.0000000000000007E-2</v>
      </c>
      <c r="H120" s="242">
        <v>5.28</v>
      </c>
      <c r="I120" s="38"/>
      <c r="J120" s="38"/>
      <c r="K120" s="164">
        <f t="shared" si="9"/>
        <v>0.36960000000000004</v>
      </c>
      <c r="L120" s="164">
        <f t="shared" si="7"/>
        <v>7.3920000000000013E-2</v>
      </c>
      <c r="M120" s="164">
        <f t="shared" si="8"/>
        <v>0.44352000000000003</v>
      </c>
      <c r="N120" s="2"/>
      <c r="O120" s="2"/>
      <c r="P120" s="2"/>
      <c r="Q120" s="2"/>
      <c r="R120" s="2"/>
    </row>
    <row r="121" spans="1:18" ht="30" customHeight="1" thickBot="1" x14ac:dyDescent="0.3">
      <c r="A121" s="505" t="s">
        <v>610</v>
      </c>
      <c r="B121" s="390" t="s">
        <v>114</v>
      </c>
      <c r="C121" s="392"/>
      <c r="D121" s="33" t="s">
        <v>611</v>
      </c>
      <c r="E121" s="424" t="s">
        <v>228</v>
      </c>
      <c r="F121" s="507"/>
      <c r="G121" s="54">
        <v>0.09</v>
      </c>
      <c r="H121" s="242">
        <v>5.28</v>
      </c>
      <c r="I121" s="38"/>
      <c r="J121" s="38"/>
      <c r="K121" s="164">
        <f t="shared" si="9"/>
        <v>0.47520000000000001</v>
      </c>
      <c r="L121" s="164">
        <f t="shared" si="7"/>
        <v>9.5040000000000013E-2</v>
      </c>
      <c r="M121" s="164">
        <f t="shared" si="8"/>
        <v>0.57024000000000008</v>
      </c>
      <c r="N121" s="2"/>
      <c r="O121" s="2"/>
      <c r="P121" s="2"/>
      <c r="Q121" s="2"/>
      <c r="R121" s="2"/>
    </row>
    <row r="122" spans="1:18" ht="16.5" thickBot="1" x14ac:dyDescent="0.3">
      <c r="A122" s="509"/>
      <c r="B122" s="390" t="s">
        <v>115</v>
      </c>
      <c r="C122" s="392"/>
      <c r="D122" s="33" t="s">
        <v>487</v>
      </c>
      <c r="E122" s="424" t="s">
        <v>169</v>
      </c>
      <c r="F122" s="507"/>
      <c r="G122" s="55">
        <v>0.23</v>
      </c>
      <c r="H122" s="242">
        <v>5.28</v>
      </c>
      <c r="I122" s="39"/>
      <c r="J122" s="39"/>
      <c r="K122" s="164">
        <f t="shared" si="9"/>
        <v>1.2144000000000001</v>
      </c>
      <c r="L122" s="164">
        <f t="shared" si="7"/>
        <v>0.24288000000000004</v>
      </c>
      <c r="M122" s="164">
        <f t="shared" si="8"/>
        <v>1.4572800000000001</v>
      </c>
      <c r="N122" s="2"/>
      <c r="O122" s="2"/>
      <c r="P122" s="2"/>
      <c r="Q122" s="2"/>
      <c r="R122" s="2"/>
    </row>
    <row r="123" spans="1:18" ht="16.5" thickBot="1" x14ac:dyDescent="0.3">
      <c r="A123" s="506"/>
      <c r="B123" s="390" t="s">
        <v>116</v>
      </c>
      <c r="C123" s="392"/>
      <c r="D123" s="62"/>
      <c r="E123" s="424">
        <v>24</v>
      </c>
      <c r="F123" s="507"/>
      <c r="G123" s="56">
        <v>0.4</v>
      </c>
      <c r="H123" s="242">
        <v>5.28</v>
      </c>
      <c r="I123" s="39"/>
      <c r="J123" s="39"/>
      <c r="K123" s="164">
        <f t="shared" si="9"/>
        <v>2.1120000000000001</v>
      </c>
      <c r="L123" s="164">
        <f t="shared" si="7"/>
        <v>0.42240000000000005</v>
      </c>
      <c r="M123" s="164">
        <f t="shared" si="8"/>
        <v>2.5344000000000002</v>
      </c>
      <c r="N123" s="2"/>
      <c r="O123" s="2"/>
      <c r="P123" s="2"/>
      <c r="Q123" s="2"/>
      <c r="R123" s="2"/>
    </row>
    <row r="124" spans="1:18" ht="82.5" customHeight="1" thickBot="1" x14ac:dyDescent="0.3">
      <c r="A124" s="37" t="s">
        <v>612</v>
      </c>
      <c r="B124" s="390" t="s">
        <v>613</v>
      </c>
      <c r="C124" s="392"/>
      <c r="D124" s="31" t="s">
        <v>20</v>
      </c>
      <c r="E124" s="424">
        <v>216</v>
      </c>
      <c r="F124" s="507"/>
      <c r="G124" s="35">
        <v>3.6</v>
      </c>
      <c r="H124" s="242">
        <v>5.28</v>
      </c>
      <c r="I124" s="39"/>
      <c r="J124" s="39"/>
      <c r="K124" s="164">
        <f t="shared" si="9"/>
        <v>19.008000000000003</v>
      </c>
      <c r="L124" s="164">
        <f t="shared" si="7"/>
        <v>3.8016000000000005</v>
      </c>
      <c r="M124" s="164">
        <f t="shared" si="8"/>
        <v>22.809600000000003</v>
      </c>
      <c r="N124" s="2"/>
      <c r="O124" s="2"/>
      <c r="P124" s="2"/>
      <c r="Q124" s="2"/>
      <c r="R124" s="2"/>
    </row>
    <row r="125" spans="1:18" ht="16.5" thickBot="1" x14ac:dyDescent="0.3">
      <c r="A125" s="381" t="s">
        <v>689</v>
      </c>
      <c r="B125" s="382"/>
      <c r="C125" s="382"/>
      <c r="D125" s="382"/>
      <c r="E125" s="382"/>
      <c r="F125" s="382"/>
      <c r="G125" s="520"/>
      <c r="H125" s="76"/>
      <c r="I125" s="59"/>
      <c r="J125" s="59"/>
      <c r="K125" s="77"/>
      <c r="L125" s="164">
        <f t="shared" si="7"/>
        <v>0</v>
      </c>
      <c r="M125" s="164"/>
      <c r="N125" s="2"/>
      <c r="O125" s="2"/>
      <c r="P125" s="2"/>
      <c r="Q125" s="2"/>
      <c r="R125" s="2"/>
    </row>
    <row r="126" spans="1:18" ht="16.5" thickBot="1" x14ac:dyDescent="0.3">
      <c r="A126" s="390" t="s">
        <v>614</v>
      </c>
      <c r="B126" s="391"/>
      <c r="C126" s="392"/>
      <c r="D126" s="31" t="s">
        <v>21</v>
      </c>
      <c r="E126" s="424" t="s">
        <v>615</v>
      </c>
      <c r="F126" s="507"/>
      <c r="G126" s="51">
        <v>0.84699999999999998</v>
      </c>
      <c r="H126" s="242">
        <v>5.28</v>
      </c>
      <c r="I126" s="38"/>
      <c r="J126" s="38"/>
      <c r="K126" s="164">
        <f t="shared" si="9"/>
        <v>4.4721599999999997</v>
      </c>
      <c r="L126" s="164">
        <f t="shared" si="7"/>
        <v>0.894432</v>
      </c>
      <c r="M126" s="164">
        <f t="shared" si="8"/>
        <v>5.3665919999999998</v>
      </c>
      <c r="N126" s="2"/>
      <c r="O126" s="2"/>
      <c r="P126" s="2"/>
      <c r="Q126" s="2"/>
      <c r="R126" s="2"/>
    </row>
    <row r="127" spans="1:18" ht="16.5" thickBot="1" x14ac:dyDescent="0.3">
      <c r="A127" s="390" t="s">
        <v>616</v>
      </c>
      <c r="B127" s="391"/>
      <c r="C127" s="392"/>
      <c r="D127" s="31" t="s">
        <v>21</v>
      </c>
      <c r="E127" s="424" t="s">
        <v>216</v>
      </c>
      <c r="F127" s="507"/>
      <c r="G127" s="53">
        <v>0.44</v>
      </c>
      <c r="H127" s="242">
        <v>5.28</v>
      </c>
      <c r="I127" s="38"/>
      <c r="J127" s="38"/>
      <c r="K127" s="164">
        <f t="shared" si="9"/>
        <v>2.3231999999999999</v>
      </c>
      <c r="L127" s="164">
        <f t="shared" si="7"/>
        <v>0.46464</v>
      </c>
      <c r="M127" s="164">
        <f t="shared" si="8"/>
        <v>2.7878400000000001</v>
      </c>
      <c r="N127" s="2"/>
      <c r="O127" s="2"/>
      <c r="P127" s="2"/>
      <c r="Q127" s="2"/>
      <c r="R127" s="2"/>
    </row>
    <row r="128" spans="1:18" ht="35.25" customHeight="1" thickBot="1" x14ac:dyDescent="0.3">
      <c r="A128" s="390" t="s">
        <v>617</v>
      </c>
      <c r="B128" s="391"/>
      <c r="C128" s="392"/>
      <c r="D128" s="31" t="s">
        <v>22</v>
      </c>
      <c r="E128" s="424">
        <v>93</v>
      </c>
      <c r="F128" s="507"/>
      <c r="G128" s="52">
        <v>1.55</v>
      </c>
      <c r="H128" s="242">
        <v>5.28</v>
      </c>
      <c r="I128" s="39"/>
      <c r="J128" s="39"/>
      <c r="K128" s="164">
        <f t="shared" si="9"/>
        <v>8.1840000000000011</v>
      </c>
      <c r="L128" s="164">
        <f t="shared" si="7"/>
        <v>1.6368000000000003</v>
      </c>
      <c r="M128" s="164">
        <f t="shared" si="8"/>
        <v>9.820800000000002</v>
      </c>
      <c r="N128" s="2"/>
      <c r="O128" s="2"/>
      <c r="P128" s="2"/>
      <c r="Q128" s="2"/>
      <c r="R128" s="2"/>
    </row>
    <row r="129" spans="1:18" ht="29.25" customHeight="1" thickBot="1" x14ac:dyDescent="0.3">
      <c r="A129" s="505" t="s">
        <v>618</v>
      </c>
      <c r="B129" s="518" t="s">
        <v>23</v>
      </c>
      <c r="C129" s="519"/>
      <c r="D129" s="500" t="s">
        <v>22</v>
      </c>
      <c r="E129" s="424" t="s">
        <v>619</v>
      </c>
      <c r="F129" s="507"/>
      <c r="G129" s="52">
        <v>2.11</v>
      </c>
      <c r="H129" s="242">
        <v>5.28</v>
      </c>
      <c r="I129" s="39"/>
      <c r="J129" s="39"/>
      <c r="K129" s="164">
        <f t="shared" si="9"/>
        <v>11.1408</v>
      </c>
      <c r="L129" s="164">
        <f t="shared" si="7"/>
        <v>2.2281600000000004</v>
      </c>
      <c r="M129" s="164">
        <f t="shared" si="8"/>
        <v>13.368960000000001</v>
      </c>
      <c r="N129" s="2"/>
      <c r="O129" s="2"/>
      <c r="P129" s="2"/>
      <c r="Q129" s="2"/>
      <c r="R129" s="2"/>
    </row>
    <row r="130" spans="1:18" ht="32.25" customHeight="1" thickBot="1" x14ac:dyDescent="0.3">
      <c r="A130" s="506"/>
      <c r="B130" s="518" t="s">
        <v>24</v>
      </c>
      <c r="C130" s="519"/>
      <c r="D130" s="510"/>
      <c r="E130" s="424" t="s">
        <v>620</v>
      </c>
      <c r="F130" s="507"/>
      <c r="G130" s="53">
        <v>2.97</v>
      </c>
      <c r="H130" s="242">
        <v>5.28</v>
      </c>
      <c r="I130" s="38"/>
      <c r="J130" s="38"/>
      <c r="K130" s="164">
        <f t="shared" si="9"/>
        <v>15.681600000000001</v>
      </c>
      <c r="L130" s="164">
        <f t="shared" si="7"/>
        <v>3.1363200000000004</v>
      </c>
      <c r="M130" s="164">
        <f t="shared" si="8"/>
        <v>18.817920000000001</v>
      </c>
      <c r="N130" s="2"/>
      <c r="O130" s="2"/>
      <c r="P130" s="2"/>
      <c r="Q130" s="2"/>
      <c r="R130" s="2"/>
    </row>
    <row r="131" spans="1:18" ht="20.25" customHeight="1" thickBot="1" x14ac:dyDescent="0.3">
      <c r="A131" s="390" t="s">
        <v>621</v>
      </c>
      <c r="B131" s="391"/>
      <c r="C131" s="392"/>
      <c r="D131" s="31" t="s">
        <v>22</v>
      </c>
      <c r="E131" s="424" t="s">
        <v>596</v>
      </c>
      <c r="F131" s="507"/>
      <c r="G131" s="53">
        <v>0.154</v>
      </c>
      <c r="H131" s="242">
        <v>5.28</v>
      </c>
      <c r="I131" s="38"/>
      <c r="J131" s="38"/>
      <c r="K131" s="164">
        <f t="shared" si="9"/>
        <v>0.81312000000000006</v>
      </c>
      <c r="L131" s="164">
        <f t="shared" si="7"/>
        <v>0.16262400000000002</v>
      </c>
      <c r="M131" s="164">
        <f t="shared" si="8"/>
        <v>0.97574400000000006</v>
      </c>
      <c r="N131" s="2"/>
      <c r="O131" s="2"/>
      <c r="P131" s="2"/>
      <c r="Q131" s="2"/>
      <c r="R131" s="2"/>
    </row>
    <row r="132" spans="1:18" ht="16.5" thickBot="1" x14ac:dyDescent="0.3">
      <c r="A132" s="390" t="s">
        <v>622</v>
      </c>
      <c r="B132" s="391"/>
      <c r="C132" s="392"/>
      <c r="D132" s="31" t="s">
        <v>22</v>
      </c>
      <c r="E132" s="424" t="s">
        <v>623</v>
      </c>
      <c r="F132" s="507"/>
      <c r="G132" s="52">
        <v>0.79</v>
      </c>
      <c r="H132" s="242">
        <v>5.28</v>
      </c>
      <c r="I132" s="39"/>
      <c r="J132" s="39"/>
      <c r="K132" s="164">
        <f t="shared" si="9"/>
        <v>4.1712000000000007</v>
      </c>
      <c r="L132" s="164">
        <f t="shared" si="7"/>
        <v>0.8342400000000002</v>
      </c>
      <c r="M132" s="164">
        <f t="shared" si="8"/>
        <v>5.005440000000001</v>
      </c>
      <c r="N132" s="2"/>
      <c r="O132" s="2"/>
      <c r="P132" s="2"/>
      <c r="Q132" s="2"/>
      <c r="R132" s="2"/>
    </row>
    <row r="133" spans="1:18" ht="16.5" thickBot="1" x14ac:dyDescent="0.3">
      <c r="A133" s="505" t="s">
        <v>624</v>
      </c>
      <c r="B133" s="390" t="s">
        <v>25</v>
      </c>
      <c r="C133" s="392"/>
      <c r="D133" s="500" t="s">
        <v>21</v>
      </c>
      <c r="E133" s="424" t="s">
        <v>625</v>
      </c>
      <c r="F133" s="507"/>
      <c r="G133" s="52">
        <v>5.6000000000000001E-2</v>
      </c>
      <c r="H133" s="242">
        <v>5.28</v>
      </c>
      <c r="I133" s="39"/>
      <c r="J133" s="39"/>
      <c r="K133" s="164">
        <f t="shared" si="9"/>
        <v>0.29568</v>
      </c>
      <c r="L133" s="164">
        <f t="shared" si="7"/>
        <v>5.9136000000000001E-2</v>
      </c>
      <c r="M133" s="164">
        <f t="shared" si="8"/>
        <v>0.35481600000000002</v>
      </c>
      <c r="N133" s="2"/>
      <c r="O133" s="2"/>
      <c r="P133" s="2"/>
      <c r="Q133" s="2"/>
      <c r="R133" s="2"/>
    </row>
    <row r="134" spans="1:18" ht="16.5" thickBot="1" x14ac:dyDescent="0.3">
      <c r="A134" s="506"/>
      <c r="B134" s="390" t="s">
        <v>26</v>
      </c>
      <c r="C134" s="392"/>
      <c r="D134" s="510"/>
      <c r="E134" s="424" t="s">
        <v>139</v>
      </c>
      <c r="F134" s="507"/>
      <c r="G134" s="53">
        <v>7.0000000000000007E-2</v>
      </c>
      <c r="H134" s="242">
        <v>5.28</v>
      </c>
      <c r="I134" s="38"/>
      <c r="J134" s="38"/>
      <c r="K134" s="164">
        <f t="shared" si="9"/>
        <v>0.36960000000000004</v>
      </c>
      <c r="L134" s="164">
        <f t="shared" si="7"/>
        <v>7.3920000000000013E-2</v>
      </c>
      <c r="M134" s="164">
        <f t="shared" si="8"/>
        <v>0.44352000000000003</v>
      </c>
      <c r="N134" s="2"/>
      <c r="O134" s="2"/>
      <c r="P134" s="2"/>
      <c r="Q134" s="2"/>
      <c r="R134" s="2"/>
    </row>
    <row r="135" spans="1:18" ht="16.5" thickBot="1" x14ac:dyDescent="0.3">
      <c r="A135" s="390" t="s">
        <v>626</v>
      </c>
      <c r="B135" s="391"/>
      <c r="C135" s="392"/>
      <c r="D135" s="31" t="s">
        <v>21</v>
      </c>
      <c r="E135" s="424" t="s">
        <v>627</v>
      </c>
      <c r="F135" s="507"/>
      <c r="G135" s="53">
        <v>0.112</v>
      </c>
      <c r="H135" s="242">
        <v>5.28</v>
      </c>
      <c r="I135" s="38"/>
      <c r="J135" s="38"/>
      <c r="K135" s="164">
        <f t="shared" si="9"/>
        <v>0.59136</v>
      </c>
      <c r="L135" s="164">
        <f t="shared" si="7"/>
        <v>0.118272</v>
      </c>
      <c r="M135" s="164">
        <f t="shared" si="8"/>
        <v>0.70963200000000004</v>
      </c>
      <c r="N135" s="2"/>
      <c r="O135" s="2"/>
      <c r="P135" s="2"/>
      <c r="Q135" s="2"/>
      <c r="R135" s="2"/>
    </row>
    <row r="136" spans="1:18" ht="36.75" customHeight="1" thickBot="1" x14ac:dyDescent="0.3">
      <c r="A136" s="390" t="s">
        <v>628</v>
      </c>
      <c r="B136" s="391"/>
      <c r="C136" s="392"/>
      <c r="D136" s="31" t="s">
        <v>132</v>
      </c>
      <c r="E136" s="424" t="s">
        <v>139</v>
      </c>
      <c r="F136" s="507"/>
      <c r="G136" s="52">
        <v>7.0000000000000007E-2</v>
      </c>
      <c r="H136" s="242">
        <v>5.28</v>
      </c>
      <c r="I136" s="39"/>
      <c r="J136" s="39"/>
      <c r="K136" s="164">
        <f t="shared" si="9"/>
        <v>0.36960000000000004</v>
      </c>
      <c r="L136" s="164">
        <f t="shared" si="7"/>
        <v>7.3920000000000013E-2</v>
      </c>
      <c r="M136" s="164">
        <f t="shared" si="8"/>
        <v>0.44352000000000003</v>
      </c>
      <c r="N136" s="2"/>
      <c r="O136" s="2"/>
      <c r="P136" s="2"/>
      <c r="Q136" s="2"/>
      <c r="R136" s="2"/>
    </row>
    <row r="137" spans="1:18" ht="16.5" thickBot="1" x14ac:dyDescent="0.3">
      <c r="A137" s="505" t="s">
        <v>629</v>
      </c>
      <c r="B137" s="390" t="s">
        <v>27</v>
      </c>
      <c r="C137" s="392"/>
      <c r="D137" s="500" t="s">
        <v>22</v>
      </c>
      <c r="E137" s="424" t="s">
        <v>630</v>
      </c>
      <c r="F137" s="507"/>
      <c r="G137" s="52">
        <v>5.3999999999999999E-2</v>
      </c>
      <c r="H137" s="242">
        <v>5.28</v>
      </c>
      <c r="I137" s="39"/>
      <c r="J137" s="39"/>
      <c r="K137" s="164">
        <f t="shared" si="9"/>
        <v>0.28511999999999998</v>
      </c>
      <c r="L137" s="164">
        <f t="shared" si="7"/>
        <v>5.7023999999999998E-2</v>
      </c>
      <c r="M137" s="164">
        <f t="shared" si="8"/>
        <v>0.342144</v>
      </c>
      <c r="N137" s="2"/>
      <c r="O137" s="2"/>
      <c r="P137" s="2"/>
      <c r="Q137" s="2"/>
      <c r="R137" s="2"/>
    </row>
    <row r="138" spans="1:18" ht="23.25" customHeight="1" x14ac:dyDescent="0.25">
      <c r="A138" s="509"/>
      <c r="B138" s="384" t="s">
        <v>28</v>
      </c>
      <c r="C138" s="385"/>
      <c r="D138" s="501"/>
      <c r="E138" s="516" t="s">
        <v>631</v>
      </c>
      <c r="F138" s="517"/>
      <c r="G138" s="121">
        <v>8.4000000000000005E-2</v>
      </c>
      <c r="H138" s="242">
        <v>5.28</v>
      </c>
      <c r="I138" s="122"/>
      <c r="J138" s="122"/>
      <c r="K138" s="164">
        <f t="shared" si="9"/>
        <v>0.44352000000000003</v>
      </c>
      <c r="L138" s="164">
        <f t="shared" si="7"/>
        <v>8.8704000000000005E-2</v>
      </c>
      <c r="M138" s="164">
        <f t="shared" si="8"/>
        <v>0.53222400000000003</v>
      </c>
      <c r="N138" s="2"/>
      <c r="O138" s="2"/>
      <c r="P138" s="2"/>
      <c r="Q138" s="2"/>
      <c r="R138" s="2"/>
    </row>
    <row r="139" spans="1:18" ht="16.5" thickBot="1" x14ac:dyDescent="0.3">
      <c r="A139" s="388" t="s">
        <v>632</v>
      </c>
      <c r="B139" s="502"/>
      <c r="C139" s="389"/>
      <c r="D139" s="31" t="s">
        <v>21</v>
      </c>
      <c r="E139" s="514" t="s">
        <v>633</v>
      </c>
      <c r="F139" s="515"/>
      <c r="G139" s="120">
        <v>0.62</v>
      </c>
      <c r="H139" s="242">
        <v>5.28</v>
      </c>
      <c r="I139" s="68"/>
      <c r="J139" s="68"/>
      <c r="K139" s="164">
        <f t="shared" si="9"/>
        <v>3.2736000000000001</v>
      </c>
      <c r="L139" s="164">
        <f t="shared" si="7"/>
        <v>0.65472000000000008</v>
      </c>
      <c r="M139" s="164">
        <f t="shared" si="8"/>
        <v>3.9283200000000003</v>
      </c>
      <c r="N139" s="2"/>
      <c r="O139" s="2"/>
      <c r="P139" s="2"/>
      <c r="Q139" s="2"/>
      <c r="R139" s="2"/>
    </row>
    <row r="140" spans="1:18" ht="16.5" thickBot="1" x14ac:dyDescent="0.3">
      <c r="A140" s="390" t="s">
        <v>634</v>
      </c>
      <c r="B140" s="391"/>
      <c r="C140" s="392"/>
      <c r="D140" s="31" t="s">
        <v>22</v>
      </c>
      <c r="E140" s="424">
        <v>42</v>
      </c>
      <c r="F140" s="507"/>
      <c r="G140" s="53">
        <v>0.7</v>
      </c>
      <c r="H140" s="242">
        <v>5.28</v>
      </c>
      <c r="I140" s="38"/>
      <c r="J140" s="38"/>
      <c r="K140" s="164">
        <f t="shared" si="9"/>
        <v>3.6959999999999997</v>
      </c>
      <c r="L140" s="164">
        <f t="shared" si="7"/>
        <v>0.73919999999999997</v>
      </c>
      <c r="M140" s="164">
        <f t="shared" si="8"/>
        <v>4.4352</v>
      </c>
      <c r="N140" s="2"/>
      <c r="O140" s="2"/>
      <c r="P140" s="2"/>
      <c r="Q140" s="2"/>
      <c r="R140" s="2"/>
    </row>
    <row r="141" spans="1:18" ht="34.5" customHeight="1" thickBot="1" x14ac:dyDescent="0.3">
      <c r="A141" s="390" t="s">
        <v>635</v>
      </c>
      <c r="B141" s="391"/>
      <c r="C141" s="392"/>
      <c r="D141" s="31" t="s">
        <v>2</v>
      </c>
      <c r="E141" s="424" t="s">
        <v>636</v>
      </c>
      <c r="F141" s="507"/>
      <c r="G141" s="54">
        <v>0.56000000000000005</v>
      </c>
      <c r="H141" s="242">
        <v>5.28</v>
      </c>
      <c r="I141" s="38"/>
      <c r="J141" s="38"/>
      <c r="K141" s="164">
        <f t="shared" si="9"/>
        <v>2.9568000000000003</v>
      </c>
      <c r="L141" s="164">
        <f t="shared" si="7"/>
        <v>0.59136000000000011</v>
      </c>
      <c r="M141" s="164">
        <f t="shared" si="8"/>
        <v>3.5481600000000002</v>
      </c>
      <c r="N141" s="2"/>
      <c r="O141" s="2"/>
      <c r="P141" s="2"/>
      <c r="Q141" s="2"/>
      <c r="R141" s="2"/>
    </row>
    <row r="142" spans="1:18" ht="16.5" customHeight="1" thickBot="1" x14ac:dyDescent="0.3">
      <c r="A142" s="347" t="s">
        <v>759</v>
      </c>
      <c r="B142" s="348"/>
      <c r="C142" s="348"/>
      <c r="D142" s="348"/>
      <c r="E142" s="348"/>
      <c r="F142" s="348"/>
      <c r="G142" s="348"/>
      <c r="H142" s="348"/>
      <c r="I142" s="348"/>
      <c r="J142" s="348"/>
      <c r="K142" s="348"/>
      <c r="L142" s="348"/>
      <c r="M142" s="348"/>
      <c r="N142" s="2"/>
      <c r="O142" s="2"/>
      <c r="P142" s="2"/>
      <c r="Q142" s="2"/>
      <c r="R142" s="2"/>
    </row>
    <row r="143" spans="1:18" ht="16.5" thickBot="1" x14ac:dyDescent="0.3">
      <c r="A143" s="390" t="s">
        <v>637</v>
      </c>
      <c r="B143" s="391"/>
      <c r="C143" s="391"/>
      <c r="D143" s="391"/>
      <c r="E143" s="391"/>
      <c r="F143" s="391"/>
      <c r="G143" s="503"/>
      <c r="H143" s="76"/>
      <c r="I143" s="59"/>
      <c r="J143" s="59"/>
      <c r="K143" s="61"/>
      <c r="L143" s="61"/>
      <c r="M143" s="61"/>
      <c r="N143" s="2"/>
      <c r="O143" s="2"/>
      <c r="P143" s="2"/>
      <c r="Q143" s="2"/>
      <c r="R143" s="2"/>
    </row>
    <row r="144" spans="1:18" ht="16.5" thickBot="1" x14ac:dyDescent="0.3">
      <c r="A144" s="390" t="s">
        <v>638</v>
      </c>
      <c r="B144" s="392"/>
      <c r="C144" s="377" t="s">
        <v>22</v>
      </c>
      <c r="D144" s="379"/>
      <c r="E144" s="377" t="s">
        <v>90</v>
      </c>
      <c r="F144" s="378"/>
      <c r="G144" s="51">
        <v>0.46</v>
      </c>
      <c r="H144" s="242">
        <v>5.28</v>
      </c>
      <c r="I144" s="38"/>
      <c r="J144" s="38"/>
      <c r="K144" s="164">
        <f t="shared" ref="K144:K167" si="10">G144*H144</f>
        <v>2.4288000000000003</v>
      </c>
      <c r="L144" s="164">
        <f t="shared" ref="L144:L166" si="11">K144*20%</f>
        <v>0.48576000000000008</v>
      </c>
      <c r="M144" s="164">
        <f t="shared" ref="M144:M167" si="12">K144+L144</f>
        <v>2.9145600000000003</v>
      </c>
      <c r="N144" s="2"/>
      <c r="O144" s="2"/>
      <c r="P144" s="2"/>
      <c r="Q144" s="2"/>
      <c r="R144" s="2"/>
    </row>
    <row r="145" spans="1:18" ht="16.5" thickBot="1" x14ac:dyDescent="0.3">
      <c r="A145" s="390" t="s">
        <v>639</v>
      </c>
      <c r="B145" s="392"/>
      <c r="C145" s="377" t="s">
        <v>640</v>
      </c>
      <c r="D145" s="379"/>
      <c r="E145" s="377" t="s">
        <v>126</v>
      </c>
      <c r="F145" s="378"/>
      <c r="G145" s="53">
        <v>0.14000000000000001</v>
      </c>
      <c r="H145" s="242">
        <v>5.28</v>
      </c>
      <c r="I145" s="38"/>
      <c r="J145" s="38"/>
      <c r="K145" s="164">
        <f t="shared" si="10"/>
        <v>0.73920000000000008</v>
      </c>
      <c r="L145" s="164">
        <f t="shared" si="11"/>
        <v>0.14784000000000003</v>
      </c>
      <c r="M145" s="164">
        <f t="shared" si="12"/>
        <v>0.88704000000000005</v>
      </c>
      <c r="N145" s="2"/>
      <c r="O145" s="2"/>
      <c r="P145" s="2"/>
      <c r="Q145" s="2"/>
      <c r="R145" s="2"/>
    </row>
    <row r="146" spans="1:18" ht="31.5" customHeight="1" thickBot="1" x14ac:dyDescent="0.3">
      <c r="A146" s="390" t="s">
        <v>641</v>
      </c>
      <c r="B146" s="392"/>
      <c r="C146" s="377" t="s">
        <v>153</v>
      </c>
      <c r="D146" s="379"/>
      <c r="E146" s="377" t="s">
        <v>642</v>
      </c>
      <c r="F146" s="378"/>
      <c r="G146" s="56">
        <v>0.36</v>
      </c>
      <c r="H146" s="242">
        <v>5.28</v>
      </c>
      <c r="I146" s="39"/>
      <c r="J146" s="39"/>
      <c r="K146" s="164">
        <f t="shared" si="10"/>
        <v>1.9008</v>
      </c>
      <c r="L146" s="164">
        <f t="shared" si="11"/>
        <v>0.38016000000000005</v>
      </c>
      <c r="M146" s="164">
        <f t="shared" si="12"/>
        <v>2.2809600000000003</v>
      </c>
      <c r="N146" s="2"/>
      <c r="O146" s="2"/>
      <c r="P146" s="2"/>
      <c r="Q146" s="2"/>
      <c r="R146" s="2"/>
    </row>
    <row r="147" spans="1:18" ht="16.5" thickBot="1" x14ac:dyDescent="0.3">
      <c r="A147" s="390" t="s">
        <v>643</v>
      </c>
      <c r="B147" s="391"/>
      <c r="C147" s="391"/>
      <c r="D147" s="391"/>
      <c r="E147" s="391"/>
      <c r="F147" s="391"/>
      <c r="G147" s="504"/>
      <c r="H147" s="242">
        <v>5.28</v>
      </c>
      <c r="I147" s="59"/>
      <c r="J147" s="59"/>
      <c r="K147" s="164">
        <f t="shared" si="10"/>
        <v>0</v>
      </c>
      <c r="L147" s="164">
        <f t="shared" si="11"/>
        <v>0</v>
      </c>
      <c r="M147" s="164"/>
      <c r="N147" s="2"/>
      <c r="O147" s="2"/>
      <c r="P147" s="2"/>
      <c r="Q147" s="2"/>
      <c r="R147" s="2"/>
    </row>
    <row r="148" spans="1:18" ht="48" customHeight="1" thickBot="1" x14ac:dyDescent="0.3">
      <c r="A148" s="390" t="s">
        <v>644</v>
      </c>
      <c r="B148" s="392"/>
      <c r="C148" s="398" t="s">
        <v>645</v>
      </c>
      <c r="D148" s="399"/>
      <c r="E148" s="377" t="s">
        <v>646</v>
      </c>
      <c r="F148" s="378"/>
      <c r="G148" s="55">
        <v>0.59</v>
      </c>
      <c r="H148" s="242">
        <v>5.28</v>
      </c>
      <c r="I148" s="39"/>
      <c r="J148" s="39"/>
      <c r="K148" s="164">
        <f t="shared" si="10"/>
        <v>3.1152000000000002</v>
      </c>
      <c r="L148" s="164">
        <f t="shared" si="11"/>
        <v>0.62304000000000004</v>
      </c>
      <c r="M148" s="164">
        <f t="shared" si="12"/>
        <v>3.7382400000000002</v>
      </c>
      <c r="N148" s="2"/>
      <c r="O148" s="2"/>
      <c r="P148" s="2"/>
      <c r="Q148" s="2"/>
      <c r="R148" s="2"/>
    </row>
    <row r="149" spans="1:18" ht="34.5" customHeight="1" thickBot="1" x14ac:dyDescent="0.3">
      <c r="A149" s="390" t="s">
        <v>647</v>
      </c>
      <c r="B149" s="392"/>
      <c r="C149" s="393"/>
      <c r="D149" s="394"/>
      <c r="E149" s="377" t="s">
        <v>103</v>
      </c>
      <c r="F149" s="378"/>
      <c r="G149" s="54">
        <v>0.78</v>
      </c>
      <c r="H149" s="242">
        <v>5.28</v>
      </c>
      <c r="I149" s="38"/>
      <c r="J149" s="38"/>
      <c r="K149" s="164">
        <f t="shared" si="10"/>
        <v>4.1184000000000003</v>
      </c>
      <c r="L149" s="164">
        <f t="shared" si="11"/>
        <v>0.82368000000000008</v>
      </c>
      <c r="M149" s="164">
        <f t="shared" si="12"/>
        <v>4.9420800000000007</v>
      </c>
      <c r="N149" s="2"/>
      <c r="O149" s="2"/>
      <c r="P149" s="2"/>
      <c r="Q149" s="2"/>
      <c r="R149" s="2"/>
    </row>
    <row r="150" spans="1:18" ht="16.5" thickBot="1" x14ac:dyDescent="0.3">
      <c r="A150" s="390" t="s">
        <v>648</v>
      </c>
      <c r="B150" s="391"/>
      <c r="C150" s="391"/>
      <c r="D150" s="391"/>
      <c r="E150" s="391"/>
      <c r="F150" s="391"/>
      <c r="G150" s="504"/>
      <c r="H150" s="242">
        <v>5.28</v>
      </c>
      <c r="I150" s="59"/>
      <c r="J150" s="59"/>
      <c r="K150" s="164">
        <f t="shared" si="10"/>
        <v>0</v>
      </c>
      <c r="L150" s="164">
        <f t="shared" si="11"/>
        <v>0</v>
      </c>
      <c r="M150" s="164"/>
      <c r="N150" s="2"/>
      <c r="O150" s="2"/>
      <c r="P150" s="2"/>
      <c r="Q150" s="2"/>
      <c r="R150" s="2"/>
    </row>
    <row r="151" spans="1:18" ht="30.75" customHeight="1" thickBot="1" x14ac:dyDescent="0.3">
      <c r="A151" s="390" t="s">
        <v>649</v>
      </c>
      <c r="B151" s="391"/>
      <c r="C151" s="392"/>
      <c r="D151" s="500" t="s">
        <v>650</v>
      </c>
      <c r="E151" s="424" t="s">
        <v>277</v>
      </c>
      <c r="F151" s="507"/>
      <c r="G151" s="51">
        <v>0.39</v>
      </c>
      <c r="H151" s="242">
        <v>5.28</v>
      </c>
      <c r="I151" s="38"/>
      <c r="J151" s="38"/>
      <c r="K151" s="164">
        <f t="shared" si="10"/>
        <v>2.0592000000000001</v>
      </c>
      <c r="L151" s="164">
        <f t="shared" si="11"/>
        <v>0.41184000000000004</v>
      </c>
      <c r="M151" s="164">
        <f t="shared" si="12"/>
        <v>2.4710400000000003</v>
      </c>
      <c r="N151" s="2"/>
      <c r="O151" s="2"/>
      <c r="P151" s="2"/>
      <c r="Q151" s="2"/>
      <c r="R151" s="2"/>
    </row>
    <row r="152" spans="1:18" ht="34.5" customHeight="1" thickBot="1" x14ac:dyDescent="0.3">
      <c r="A152" s="390" t="s">
        <v>651</v>
      </c>
      <c r="B152" s="391"/>
      <c r="C152" s="392"/>
      <c r="D152" s="510"/>
      <c r="E152" s="424" t="s">
        <v>72</v>
      </c>
      <c r="F152" s="507"/>
      <c r="G152" s="53">
        <v>0.27</v>
      </c>
      <c r="H152" s="242">
        <v>5.28</v>
      </c>
      <c r="I152" s="38"/>
      <c r="J152" s="38"/>
      <c r="K152" s="164">
        <f t="shared" si="10"/>
        <v>1.4256000000000002</v>
      </c>
      <c r="L152" s="164">
        <f t="shared" si="11"/>
        <v>0.28512000000000004</v>
      </c>
      <c r="M152" s="164">
        <f t="shared" si="12"/>
        <v>1.7107200000000002</v>
      </c>
      <c r="N152" s="2"/>
      <c r="O152" s="2"/>
      <c r="P152" s="2"/>
      <c r="Q152" s="2"/>
      <c r="R152" s="2"/>
    </row>
    <row r="153" spans="1:18" ht="16.5" thickBot="1" x14ac:dyDescent="0.3">
      <c r="A153" s="505" t="s">
        <v>652</v>
      </c>
      <c r="B153" s="390" t="s">
        <v>653</v>
      </c>
      <c r="C153" s="392"/>
      <c r="D153" s="500" t="s">
        <v>640</v>
      </c>
      <c r="E153" s="424" t="s">
        <v>642</v>
      </c>
      <c r="F153" s="507"/>
      <c r="G153" s="52">
        <v>0.36</v>
      </c>
      <c r="H153" s="242">
        <v>5.28</v>
      </c>
      <c r="I153" s="39"/>
      <c r="J153" s="39"/>
      <c r="K153" s="164">
        <f t="shared" si="10"/>
        <v>1.9008</v>
      </c>
      <c r="L153" s="164">
        <f t="shared" si="11"/>
        <v>0.38016000000000005</v>
      </c>
      <c r="M153" s="164">
        <f t="shared" si="12"/>
        <v>2.2809600000000003</v>
      </c>
      <c r="N153" s="2"/>
      <c r="O153" s="2"/>
      <c r="P153" s="2"/>
      <c r="Q153" s="2"/>
      <c r="R153" s="2"/>
    </row>
    <row r="154" spans="1:18" ht="16.5" thickBot="1" x14ac:dyDescent="0.3">
      <c r="A154" s="509"/>
      <c r="B154" s="390" t="s">
        <v>654</v>
      </c>
      <c r="C154" s="392"/>
      <c r="D154" s="501"/>
      <c r="E154" s="424" t="s">
        <v>554</v>
      </c>
      <c r="F154" s="507"/>
      <c r="G154" s="53">
        <v>0.47</v>
      </c>
      <c r="H154" s="242">
        <v>5.28</v>
      </c>
      <c r="I154" s="38"/>
      <c r="J154" s="38"/>
      <c r="K154" s="164">
        <f t="shared" si="10"/>
        <v>2.4815999999999998</v>
      </c>
      <c r="L154" s="164">
        <f t="shared" si="11"/>
        <v>0.49631999999999998</v>
      </c>
      <c r="M154" s="164">
        <f t="shared" si="12"/>
        <v>2.9779199999999997</v>
      </c>
      <c r="N154" s="2"/>
      <c r="O154" s="2"/>
      <c r="P154" s="2"/>
      <c r="Q154" s="2"/>
      <c r="R154" s="2"/>
    </row>
    <row r="155" spans="1:18" ht="16.5" thickBot="1" x14ac:dyDescent="0.3">
      <c r="A155" s="506"/>
      <c r="B155" s="390" t="s">
        <v>655</v>
      </c>
      <c r="C155" s="392"/>
      <c r="D155" s="510"/>
      <c r="E155" s="424" t="s">
        <v>437</v>
      </c>
      <c r="F155" s="507"/>
      <c r="G155" s="53">
        <v>0.54</v>
      </c>
      <c r="H155" s="242">
        <v>5.28</v>
      </c>
      <c r="I155" s="38"/>
      <c r="J155" s="38"/>
      <c r="K155" s="164">
        <f t="shared" si="10"/>
        <v>2.8512000000000004</v>
      </c>
      <c r="L155" s="164">
        <f t="shared" si="11"/>
        <v>0.57024000000000008</v>
      </c>
      <c r="M155" s="164">
        <f t="shared" si="12"/>
        <v>3.4214400000000005</v>
      </c>
      <c r="N155" s="2"/>
      <c r="O155" s="2"/>
      <c r="P155" s="2"/>
      <c r="Q155" s="2"/>
      <c r="R155" s="2"/>
    </row>
    <row r="156" spans="1:18" ht="16.5" thickBot="1" x14ac:dyDescent="0.3">
      <c r="A156" s="390" t="s">
        <v>656</v>
      </c>
      <c r="B156" s="391"/>
      <c r="C156" s="392"/>
      <c r="D156" s="31" t="s">
        <v>22</v>
      </c>
      <c r="E156" s="424" t="s">
        <v>657</v>
      </c>
      <c r="F156" s="507"/>
      <c r="G156" s="54">
        <v>0.52</v>
      </c>
      <c r="H156" s="242">
        <v>5.28</v>
      </c>
      <c r="I156" s="38"/>
      <c r="J156" s="38"/>
      <c r="K156" s="164">
        <f t="shared" si="10"/>
        <v>2.7456</v>
      </c>
      <c r="L156" s="164">
        <f t="shared" si="11"/>
        <v>0.54912000000000005</v>
      </c>
      <c r="M156" s="164">
        <f t="shared" si="12"/>
        <v>3.2947199999999999</v>
      </c>
      <c r="N156" s="2"/>
      <c r="O156" s="2"/>
      <c r="P156" s="2"/>
      <c r="Q156" s="2"/>
      <c r="R156" s="2"/>
    </row>
    <row r="157" spans="1:18" ht="16.5" thickBot="1" x14ac:dyDescent="0.3">
      <c r="A157" s="390" t="s">
        <v>658</v>
      </c>
      <c r="B157" s="391"/>
      <c r="C157" s="391"/>
      <c r="D157" s="391"/>
      <c r="E157" s="391"/>
      <c r="F157" s="391"/>
      <c r="G157" s="504"/>
      <c r="H157" s="242">
        <v>5.28</v>
      </c>
      <c r="I157" s="59"/>
      <c r="J157" s="59"/>
      <c r="K157" s="164">
        <f t="shared" si="10"/>
        <v>0</v>
      </c>
      <c r="L157" s="164">
        <f t="shared" si="11"/>
        <v>0</v>
      </c>
      <c r="M157" s="164"/>
      <c r="N157" s="2"/>
      <c r="O157" s="2"/>
      <c r="P157" s="2"/>
      <c r="Q157" s="2"/>
      <c r="R157" s="2"/>
    </row>
    <row r="158" spans="1:18" ht="16.5" thickBot="1" x14ac:dyDescent="0.3">
      <c r="A158" s="505" t="s">
        <v>659</v>
      </c>
      <c r="B158" s="390" t="s">
        <v>660</v>
      </c>
      <c r="C158" s="392"/>
      <c r="D158" s="500" t="s">
        <v>661</v>
      </c>
      <c r="E158" s="377">
        <v>36</v>
      </c>
      <c r="F158" s="378"/>
      <c r="G158" s="51">
        <v>0.6</v>
      </c>
      <c r="H158" s="242">
        <v>5.28</v>
      </c>
      <c r="I158" s="38"/>
      <c r="J158" s="38"/>
      <c r="K158" s="164">
        <f t="shared" si="10"/>
        <v>3.1680000000000001</v>
      </c>
      <c r="L158" s="164">
        <f t="shared" si="11"/>
        <v>0.63360000000000005</v>
      </c>
      <c r="M158" s="164">
        <f t="shared" si="12"/>
        <v>3.8016000000000001</v>
      </c>
      <c r="N158" s="2"/>
      <c r="O158" s="2"/>
      <c r="P158" s="2"/>
      <c r="Q158" s="2"/>
      <c r="R158" s="2"/>
    </row>
    <row r="159" spans="1:18" ht="128.25" customHeight="1" thickBot="1" x14ac:dyDescent="0.3">
      <c r="A159" s="506"/>
      <c r="B159" s="390" t="s">
        <v>662</v>
      </c>
      <c r="C159" s="392"/>
      <c r="D159" s="510"/>
      <c r="E159" s="377">
        <v>54</v>
      </c>
      <c r="F159" s="378"/>
      <c r="G159" s="53">
        <v>0.9</v>
      </c>
      <c r="H159" s="242">
        <v>5.28</v>
      </c>
      <c r="I159" s="38"/>
      <c r="J159" s="38"/>
      <c r="K159" s="164">
        <f t="shared" si="10"/>
        <v>4.7520000000000007</v>
      </c>
      <c r="L159" s="164">
        <f t="shared" si="11"/>
        <v>0.95040000000000013</v>
      </c>
      <c r="M159" s="164">
        <f t="shared" si="12"/>
        <v>5.7024000000000008</v>
      </c>
      <c r="N159" s="2"/>
      <c r="O159" s="2"/>
      <c r="P159" s="2"/>
      <c r="Q159" s="2"/>
      <c r="R159" s="2"/>
    </row>
    <row r="160" spans="1:18" ht="16.5" thickBot="1" x14ac:dyDescent="0.3">
      <c r="A160" s="505" t="s">
        <v>663</v>
      </c>
      <c r="B160" s="390" t="s">
        <v>660</v>
      </c>
      <c r="C160" s="392"/>
      <c r="D160" s="500" t="s">
        <v>661</v>
      </c>
      <c r="E160" s="377">
        <v>48</v>
      </c>
      <c r="F160" s="378"/>
      <c r="G160" s="53">
        <v>0.8</v>
      </c>
      <c r="H160" s="242">
        <v>5.28</v>
      </c>
      <c r="I160" s="38"/>
      <c r="J160" s="38"/>
      <c r="K160" s="164">
        <f t="shared" si="10"/>
        <v>4.2240000000000002</v>
      </c>
      <c r="L160" s="164">
        <f t="shared" si="11"/>
        <v>0.84480000000000011</v>
      </c>
      <c r="M160" s="164">
        <f t="shared" si="12"/>
        <v>5.0688000000000004</v>
      </c>
      <c r="N160" s="2"/>
      <c r="O160" s="2"/>
      <c r="P160" s="2"/>
      <c r="Q160" s="2"/>
      <c r="R160" s="2"/>
    </row>
    <row r="161" spans="1:18" ht="128.25" customHeight="1" thickBot="1" x14ac:dyDescent="0.3">
      <c r="A161" s="506"/>
      <c r="B161" s="390" t="s">
        <v>662</v>
      </c>
      <c r="C161" s="392"/>
      <c r="D161" s="510"/>
      <c r="E161" s="377">
        <v>66</v>
      </c>
      <c r="F161" s="378"/>
      <c r="G161" s="53">
        <v>1.1000000000000001</v>
      </c>
      <c r="H161" s="242">
        <v>5.28</v>
      </c>
      <c r="I161" s="38"/>
      <c r="J161" s="38"/>
      <c r="K161" s="164">
        <f t="shared" si="10"/>
        <v>5.8080000000000007</v>
      </c>
      <c r="L161" s="164">
        <f t="shared" si="11"/>
        <v>1.1616000000000002</v>
      </c>
      <c r="M161" s="164">
        <f t="shared" si="12"/>
        <v>6.9696000000000007</v>
      </c>
      <c r="N161" s="2"/>
      <c r="O161" s="2"/>
      <c r="P161" s="2"/>
      <c r="Q161" s="2"/>
      <c r="R161" s="2"/>
    </row>
    <row r="162" spans="1:18" ht="30.75" customHeight="1" thickBot="1" x14ac:dyDescent="0.3">
      <c r="A162" s="390" t="s">
        <v>664</v>
      </c>
      <c r="B162" s="391"/>
      <c r="C162" s="392"/>
      <c r="D162" s="31" t="s">
        <v>22</v>
      </c>
      <c r="E162" s="377">
        <v>24</v>
      </c>
      <c r="F162" s="378"/>
      <c r="G162" s="53">
        <v>0.4</v>
      </c>
      <c r="H162" s="242">
        <v>5.28</v>
      </c>
      <c r="I162" s="38"/>
      <c r="J162" s="38"/>
      <c r="K162" s="164">
        <f t="shared" si="10"/>
        <v>2.1120000000000001</v>
      </c>
      <c r="L162" s="164">
        <f t="shared" si="11"/>
        <v>0.42240000000000005</v>
      </c>
      <c r="M162" s="164">
        <f t="shared" si="12"/>
        <v>2.5344000000000002</v>
      </c>
      <c r="N162" s="2"/>
      <c r="O162" s="2"/>
      <c r="P162" s="2"/>
      <c r="Q162" s="2"/>
      <c r="R162" s="2"/>
    </row>
    <row r="163" spans="1:18" ht="16.5" thickBot="1" x14ac:dyDescent="0.3">
      <c r="A163" s="390" t="s">
        <v>665</v>
      </c>
      <c r="B163" s="391"/>
      <c r="C163" s="392"/>
      <c r="D163" s="31" t="s">
        <v>22</v>
      </c>
      <c r="E163" s="377" t="s">
        <v>469</v>
      </c>
      <c r="F163" s="378"/>
      <c r="G163" s="53">
        <v>0.24</v>
      </c>
      <c r="H163" s="242">
        <v>5.28</v>
      </c>
      <c r="I163" s="38"/>
      <c r="J163" s="38"/>
      <c r="K163" s="164">
        <f t="shared" si="10"/>
        <v>1.2672000000000001</v>
      </c>
      <c r="L163" s="164">
        <f t="shared" si="11"/>
        <v>0.25344000000000005</v>
      </c>
      <c r="M163" s="164">
        <f t="shared" si="12"/>
        <v>1.5206400000000002</v>
      </c>
      <c r="N163" s="2"/>
      <c r="O163" s="2"/>
      <c r="P163" s="2"/>
      <c r="Q163" s="2"/>
      <c r="R163" s="2"/>
    </row>
    <row r="164" spans="1:18" ht="16.5" thickBot="1" x14ac:dyDescent="0.3">
      <c r="A164" s="390" t="s">
        <v>666</v>
      </c>
      <c r="B164" s="391"/>
      <c r="C164" s="392"/>
      <c r="D164" s="31" t="s">
        <v>22</v>
      </c>
      <c r="E164" s="377">
        <v>12</v>
      </c>
      <c r="F164" s="378"/>
      <c r="G164" s="53">
        <v>0.2</v>
      </c>
      <c r="H164" s="242">
        <v>5.28</v>
      </c>
      <c r="I164" s="38"/>
      <c r="J164" s="38"/>
      <c r="K164" s="164">
        <f t="shared" si="10"/>
        <v>1.056</v>
      </c>
      <c r="L164" s="164">
        <f t="shared" si="11"/>
        <v>0.21120000000000003</v>
      </c>
      <c r="M164" s="164">
        <f t="shared" si="12"/>
        <v>1.2672000000000001</v>
      </c>
      <c r="N164" s="2"/>
      <c r="O164" s="2"/>
      <c r="P164" s="2"/>
      <c r="Q164" s="2"/>
      <c r="R164" s="2"/>
    </row>
    <row r="165" spans="1:18" ht="38.25" customHeight="1" thickBot="1" x14ac:dyDescent="0.3">
      <c r="A165" s="390" t="s">
        <v>667</v>
      </c>
      <c r="B165" s="391"/>
      <c r="C165" s="392"/>
      <c r="D165" s="31" t="s">
        <v>22</v>
      </c>
      <c r="E165" s="377">
        <v>12</v>
      </c>
      <c r="F165" s="378"/>
      <c r="G165" s="53">
        <v>0.2</v>
      </c>
      <c r="H165" s="242">
        <v>5.28</v>
      </c>
      <c r="I165" s="38"/>
      <c r="J165" s="38"/>
      <c r="K165" s="164">
        <f t="shared" si="10"/>
        <v>1.056</v>
      </c>
      <c r="L165" s="164">
        <f t="shared" si="11"/>
        <v>0.21120000000000003</v>
      </c>
      <c r="M165" s="164">
        <f t="shared" si="12"/>
        <v>1.2672000000000001</v>
      </c>
      <c r="N165" s="2"/>
      <c r="O165" s="2"/>
      <c r="P165" s="2"/>
      <c r="Q165" s="2"/>
      <c r="R165" s="2"/>
    </row>
    <row r="166" spans="1:18" ht="35.25" customHeight="1" thickBot="1" x14ac:dyDescent="0.3">
      <c r="A166" s="390" t="s">
        <v>668</v>
      </c>
      <c r="B166" s="391"/>
      <c r="C166" s="392"/>
      <c r="D166" s="124" t="s">
        <v>669</v>
      </c>
      <c r="E166" s="377" t="s">
        <v>670</v>
      </c>
      <c r="F166" s="378"/>
      <c r="G166" s="53">
        <v>1.88</v>
      </c>
      <c r="H166" s="242">
        <v>5.28</v>
      </c>
      <c r="I166" s="38"/>
      <c r="J166" s="38"/>
      <c r="K166" s="164">
        <f t="shared" si="10"/>
        <v>9.9263999999999992</v>
      </c>
      <c r="L166" s="164">
        <f t="shared" si="11"/>
        <v>1.9852799999999999</v>
      </c>
      <c r="M166" s="164">
        <f t="shared" si="12"/>
        <v>11.911679999999999</v>
      </c>
      <c r="N166" s="2"/>
      <c r="O166" s="2"/>
      <c r="P166" s="2"/>
      <c r="Q166" s="2"/>
      <c r="R166" s="2"/>
    </row>
    <row r="167" spans="1:18" ht="16.5" thickBot="1" x14ac:dyDescent="0.3">
      <c r="A167" s="390" t="s">
        <v>671</v>
      </c>
      <c r="B167" s="391"/>
      <c r="C167" s="392"/>
      <c r="D167" s="31" t="s">
        <v>278</v>
      </c>
      <c r="E167" s="377" t="s">
        <v>672</v>
      </c>
      <c r="F167" s="378"/>
      <c r="G167" s="53">
        <v>3.5000000000000003E-2</v>
      </c>
      <c r="H167" s="242">
        <v>5.28</v>
      </c>
      <c r="I167" s="38"/>
      <c r="J167" s="38"/>
      <c r="K167" s="164">
        <f t="shared" si="10"/>
        <v>0.18480000000000002</v>
      </c>
      <c r="L167" s="164">
        <v>0</v>
      </c>
      <c r="M167" s="164">
        <f t="shared" si="12"/>
        <v>0.18480000000000002</v>
      </c>
      <c r="N167" s="2"/>
      <c r="O167" s="2"/>
      <c r="P167" s="2"/>
      <c r="Q167" s="2"/>
      <c r="R167" s="2"/>
    </row>
    <row r="170" spans="1:18" s="2" customFormat="1" ht="15.75" x14ac:dyDescent="0.25">
      <c r="A170" s="125" t="s">
        <v>39</v>
      </c>
      <c r="B170" s="125"/>
      <c r="C170" s="125" t="s">
        <v>696</v>
      </c>
    </row>
    <row r="171" spans="1:18" s="2" customFormat="1" x14ac:dyDescent="0.25"/>
    <row r="172" spans="1:18" ht="15.75" x14ac:dyDescent="0.25">
      <c r="A172" s="125"/>
      <c r="B172" s="125"/>
      <c r="C172" s="125"/>
    </row>
  </sheetData>
  <mergeCells count="334">
    <mergeCell ref="H2:M2"/>
    <mergeCell ref="N5:T5"/>
    <mergeCell ref="O62:O69"/>
    <mergeCell ref="K11:K12"/>
    <mergeCell ref="L11:L12"/>
    <mergeCell ref="M11:M12"/>
    <mergeCell ref="D40:D41"/>
    <mergeCell ref="O15:T15"/>
    <mergeCell ref="A9:M9"/>
    <mergeCell ref="G11:G12"/>
    <mergeCell ref="A44:C44"/>
    <mergeCell ref="E44:F44"/>
    <mergeCell ref="A39:C39"/>
    <mergeCell ref="B40:C40"/>
    <mergeCell ref="B41:C41"/>
    <mergeCell ref="E41:F41"/>
    <mergeCell ref="A40:A41"/>
    <mergeCell ref="A48:A49"/>
    <mergeCell ref="B48:C48"/>
    <mergeCell ref="D48:D49"/>
    <mergeCell ref="E48:F48"/>
    <mergeCell ref="B49:C49"/>
    <mergeCell ref="E49:F49"/>
    <mergeCell ref="A45:C45"/>
    <mergeCell ref="A82:M82"/>
    <mergeCell ref="B37:C37"/>
    <mergeCell ref="D37:D38"/>
    <mergeCell ref="B38:C38"/>
    <mergeCell ref="B30:C30"/>
    <mergeCell ref="D30:D31"/>
    <mergeCell ref="B31:C31"/>
    <mergeCell ref="A32:A33"/>
    <mergeCell ref="B32:C32"/>
    <mergeCell ref="D32:D33"/>
    <mergeCell ref="B33:C33"/>
    <mergeCell ref="A23:A31"/>
    <mergeCell ref="B23:C23"/>
    <mergeCell ref="D23:D24"/>
    <mergeCell ref="B24:C24"/>
    <mergeCell ref="B25:C25"/>
    <mergeCell ref="B26:B27"/>
    <mergeCell ref="D26:D29"/>
    <mergeCell ref="B28:C28"/>
    <mergeCell ref="B29:C29"/>
    <mergeCell ref="A42:C42"/>
    <mergeCell ref="E42:F42"/>
    <mergeCell ref="A43:C43"/>
    <mergeCell ref="E43:F43"/>
    <mergeCell ref="A95:M95"/>
    <mergeCell ref="A142:M142"/>
    <mergeCell ref="G77:G81"/>
    <mergeCell ref="A11:A12"/>
    <mergeCell ref="B11:C12"/>
    <mergeCell ref="D11:D12"/>
    <mergeCell ref="E11:E12"/>
    <mergeCell ref="B13:C13"/>
    <mergeCell ref="B21:C21"/>
    <mergeCell ref="B22:C22"/>
    <mergeCell ref="A15:C15"/>
    <mergeCell ref="A16:C16"/>
    <mergeCell ref="A17:A18"/>
    <mergeCell ref="B17:C17"/>
    <mergeCell ref="D17:D18"/>
    <mergeCell ref="B18:C18"/>
    <mergeCell ref="A19:A22"/>
    <mergeCell ref="B19:C19"/>
    <mergeCell ref="B20:C20"/>
    <mergeCell ref="A34:C34"/>
    <mergeCell ref="I11:J11"/>
    <mergeCell ref="A35:C35"/>
    <mergeCell ref="A36:C36"/>
    <mergeCell ref="A37:A38"/>
    <mergeCell ref="E45:F45"/>
    <mergeCell ref="A46:C46"/>
    <mergeCell ref="E46:F46"/>
    <mergeCell ref="A47:C47"/>
    <mergeCell ref="E47:F47"/>
    <mergeCell ref="A53:A54"/>
    <mergeCell ref="B53:C53"/>
    <mergeCell ref="D53:D54"/>
    <mergeCell ref="E53:F53"/>
    <mergeCell ref="B54:C54"/>
    <mergeCell ref="E54:F54"/>
    <mergeCell ref="A50:C50"/>
    <mergeCell ref="E50:F50"/>
    <mergeCell ref="A51:C51"/>
    <mergeCell ref="E51:F51"/>
    <mergeCell ref="A52:C52"/>
    <mergeCell ref="E52:F52"/>
    <mergeCell ref="E58:F58"/>
    <mergeCell ref="B59:C59"/>
    <mergeCell ref="E59:F59"/>
    <mergeCell ref="A61:C61"/>
    <mergeCell ref="E61:F61"/>
    <mergeCell ref="A55:C55"/>
    <mergeCell ref="E55:F55"/>
    <mergeCell ref="A56:A59"/>
    <mergeCell ref="B56:C56"/>
    <mergeCell ref="D56:D57"/>
    <mergeCell ref="E56:F56"/>
    <mergeCell ref="B57:C57"/>
    <mergeCell ref="E57:F57"/>
    <mergeCell ref="B58:C58"/>
    <mergeCell ref="D58:D59"/>
    <mergeCell ref="A64:C64"/>
    <mergeCell ref="E64:F64"/>
    <mergeCell ref="A65:A66"/>
    <mergeCell ref="B65:C65"/>
    <mergeCell ref="D65:D66"/>
    <mergeCell ref="E65:F65"/>
    <mergeCell ref="B66:C66"/>
    <mergeCell ref="E66:F66"/>
    <mergeCell ref="A62:A63"/>
    <mergeCell ref="B62:C62"/>
    <mergeCell ref="D62:D63"/>
    <mergeCell ref="E62:F62"/>
    <mergeCell ref="B63:C63"/>
    <mergeCell ref="E63:F63"/>
    <mergeCell ref="A70:A71"/>
    <mergeCell ref="B70:C70"/>
    <mergeCell ref="D70:D71"/>
    <mergeCell ref="E70:F70"/>
    <mergeCell ref="B71:C71"/>
    <mergeCell ref="E71:F71"/>
    <mergeCell ref="A67:A69"/>
    <mergeCell ref="B67:C67"/>
    <mergeCell ref="D67:D69"/>
    <mergeCell ref="E67:F67"/>
    <mergeCell ref="B68:C68"/>
    <mergeCell ref="E68:F68"/>
    <mergeCell ref="B69:C69"/>
    <mergeCell ref="E69:F69"/>
    <mergeCell ref="A97:C97"/>
    <mergeCell ref="E97:F97"/>
    <mergeCell ref="A98:C98"/>
    <mergeCell ref="E98:F98"/>
    <mergeCell ref="A99:A100"/>
    <mergeCell ref="B99:C99"/>
    <mergeCell ref="D99:D100"/>
    <mergeCell ref="E99:F99"/>
    <mergeCell ref="B100:C100"/>
    <mergeCell ref="E100:F100"/>
    <mergeCell ref="A101:C101"/>
    <mergeCell ref="E101:F101"/>
    <mergeCell ref="A102:C102"/>
    <mergeCell ref="E102:F102"/>
    <mergeCell ref="A103:A105"/>
    <mergeCell ref="B103:C103"/>
    <mergeCell ref="D103:D105"/>
    <mergeCell ref="E103:F103"/>
    <mergeCell ref="B104:C104"/>
    <mergeCell ref="E104:F104"/>
    <mergeCell ref="B105:C105"/>
    <mergeCell ref="E105:F105"/>
    <mergeCell ref="A106:G106"/>
    <mergeCell ref="A107:A114"/>
    <mergeCell ref="B107:C107"/>
    <mergeCell ref="D107:D114"/>
    <mergeCell ref="E107:F107"/>
    <mergeCell ref="B108:C108"/>
    <mergeCell ref="E108:F108"/>
    <mergeCell ref="B109:C109"/>
    <mergeCell ref="B113:C113"/>
    <mergeCell ref="E113:F113"/>
    <mergeCell ref="B114:C114"/>
    <mergeCell ref="E114:F114"/>
    <mergeCell ref="A115:C115"/>
    <mergeCell ref="E115:F115"/>
    <mergeCell ref="E109:F109"/>
    <mergeCell ref="B110:C110"/>
    <mergeCell ref="E110:F110"/>
    <mergeCell ref="B111:C111"/>
    <mergeCell ref="E111:F111"/>
    <mergeCell ref="B112:C112"/>
    <mergeCell ref="E112:F112"/>
    <mergeCell ref="B120:C120"/>
    <mergeCell ref="E120:F120"/>
    <mergeCell ref="A121:A123"/>
    <mergeCell ref="B121:C121"/>
    <mergeCell ref="E121:F121"/>
    <mergeCell ref="B122:C122"/>
    <mergeCell ref="E122:F122"/>
    <mergeCell ref="B123:C123"/>
    <mergeCell ref="E123:F123"/>
    <mergeCell ref="A116:A120"/>
    <mergeCell ref="B116:C116"/>
    <mergeCell ref="D116:D120"/>
    <mergeCell ref="E116:F116"/>
    <mergeCell ref="B117:C117"/>
    <mergeCell ref="E117:F117"/>
    <mergeCell ref="B118:C118"/>
    <mergeCell ref="E118:F118"/>
    <mergeCell ref="B119:C119"/>
    <mergeCell ref="E119:F119"/>
    <mergeCell ref="A128:C128"/>
    <mergeCell ref="E128:F128"/>
    <mergeCell ref="A129:A130"/>
    <mergeCell ref="B129:C129"/>
    <mergeCell ref="D129:D130"/>
    <mergeCell ref="E129:F129"/>
    <mergeCell ref="B130:C130"/>
    <mergeCell ref="E130:F130"/>
    <mergeCell ref="B124:C124"/>
    <mergeCell ref="E124:F124"/>
    <mergeCell ref="A125:G125"/>
    <mergeCell ref="A126:C126"/>
    <mergeCell ref="E126:F126"/>
    <mergeCell ref="A127:C127"/>
    <mergeCell ref="E127:F127"/>
    <mergeCell ref="A131:C131"/>
    <mergeCell ref="E131:F131"/>
    <mergeCell ref="A132:C132"/>
    <mergeCell ref="E132:F132"/>
    <mergeCell ref="A133:A134"/>
    <mergeCell ref="B133:C133"/>
    <mergeCell ref="D133:D134"/>
    <mergeCell ref="E133:F133"/>
    <mergeCell ref="B134:C134"/>
    <mergeCell ref="E134:F134"/>
    <mergeCell ref="A135:C135"/>
    <mergeCell ref="E135:F135"/>
    <mergeCell ref="A136:C136"/>
    <mergeCell ref="E136:F136"/>
    <mergeCell ref="A137:A138"/>
    <mergeCell ref="B137:C137"/>
    <mergeCell ref="D137:D138"/>
    <mergeCell ref="E137:F137"/>
    <mergeCell ref="B138:C138"/>
    <mergeCell ref="E138:F138"/>
    <mergeCell ref="A143:G143"/>
    <mergeCell ref="A144:B144"/>
    <mergeCell ref="C144:D144"/>
    <mergeCell ref="E144:F144"/>
    <mergeCell ref="A145:B145"/>
    <mergeCell ref="C145:D145"/>
    <mergeCell ref="E145:F145"/>
    <mergeCell ref="A139:C139"/>
    <mergeCell ref="E139:F139"/>
    <mergeCell ref="A140:C140"/>
    <mergeCell ref="E140:F140"/>
    <mergeCell ref="A141:C141"/>
    <mergeCell ref="E141:F141"/>
    <mergeCell ref="A146:B146"/>
    <mergeCell ref="C146:D146"/>
    <mergeCell ref="E146:F146"/>
    <mergeCell ref="A147:G147"/>
    <mergeCell ref="A148:B148"/>
    <mergeCell ref="C148:D149"/>
    <mergeCell ref="E148:F148"/>
    <mergeCell ref="A149:B149"/>
    <mergeCell ref="E149:F149"/>
    <mergeCell ref="B153:C153"/>
    <mergeCell ref="D153:D155"/>
    <mergeCell ref="E153:F153"/>
    <mergeCell ref="B154:C154"/>
    <mergeCell ref="E154:F154"/>
    <mergeCell ref="B155:C155"/>
    <mergeCell ref="E155:F155"/>
    <mergeCell ref="A150:G150"/>
    <mergeCell ref="A151:C151"/>
    <mergeCell ref="D151:D152"/>
    <mergeCell ref="E151:F151"/>
    <mergeCell ref="A152:C152"/>
    <mergeCell ref="E152:F152"/>
    <mergeCell ref="A165:C165"/>
    <mergeCell ref="E165:F165"/>
    <mergeCell ref="A166:C166"/>
    <mergeCell ref="E166:F166"/>
    <mergeCell ref="A167:C167"/>
    <mergeCell ref="E167:F167"/>
    <mergeCell ref="A162:C162"/>
    <mergeCell ref="E162:F162"/>
    <mergeCell ref="A163:C163"/>
    <mergeCell ref="E163:F163"/>
    <mergeCell ref="A164:C164"/>
    <mergeCell ref="E164:F164"/>
    <mergeCell ref="A160:A161"/>
    <mergeCell ref="B160:C160"/>
    <mergeCell ref="D160:D161"/>
    <mergeCell ref="A77:C77"/>
    <mergeCell ref="D77:D81"/>
    <mergeCell ref="E160:F160"/>
    <mergeCell ref="B161:C161"/>
    <mergeCell ref="E161:F161"/>
    <mergeCell ref="A156:C156"/>
    <mergeCell ref="E156:F156"/>
    <mergeCell ref="A157:G157"/>
    <mergeCell ref="E77:F81"/>
    <mergeCell ref="A78:C78"/>
    <mergeCell ref="A79:C79"/>
    <mergeCell ref="A80:C80"/>
    <mergeCell ref="A81:C81"/>
    <mergeCell ref="A96:C96"/>
    <mergeCell ref="A158:A159"/>
    <mergeCell ref="B158:C158"/>
    <mergeCell ref="D158:D159"/>
    <mergeCell ref="E158:F158"/>
    <mergeCell ref="B159:C159"/>
    <mergeCell ref="E159:F159"/>
    <mergeCell ref="A153:A155"/>
    <mergeCell ref="A94:C94"/>
    <mergeCell ref="D94:E94"/>
    <mergeCell ref="A88:C88"/>
    <mergeCell ref="D88:E88"/>
    <mergeCell ref="A89:A92"/>
    <mergeCell ref="B89:C89"/>
    <mergeCell ref="D89:E92"/>
    <mergeCell ref="B90:C90"/>
    <mergeCell ref="B91:C91"/>
    <mergeCell ref="B92:C92"/>
    <mergeCell ref="P12:Q12"/>
    <mergeCell ref="K1:M1"/>
    <mergeCell ref="K3:M3"/>
    <mergeCell ref="A14:M14"/>
    <mergeCell ref="H11:H12"/>
    <mergeCell ref="A60:M60"/>
    <mergeCell ref="A93:C93"/>
    <mergeCell ref="D93:E93"/>
    <mergeCell ref="D19:D22"/>
    <mergeCell ref="A83:C83"/>
    <mergeCell ref="E83:F83"/>
    <mergeCell ref="A84:C84"/>
    <mergeCell ref="E84:F84"/>
    <mergeCell ref="A85:G85"/>
    <mergeCell ref="A86:A87"/>
    <mergeCell ref="B86:C86"/>
    <mergeCell ref="D86:E87"/>
    <mergeCell ref="B87:C87"/>
    <mergeCell ref="A72:A73"/>
    <mergeCell ref="B72:C72"/>
    <mergeCell ref="E72:F72"/>
    <mergeCell ref="B73:C73"/>
    <mergeCell ref="E73:F73"/>
    <mergeCell ref="A74:G76"/>
  </mergeCells>
  <pageMargins left="0" right="0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defaultRowHeight="15" x14ac:dyDescent="0.25"/>
  <sheetData>
    <row r="1" spans="1:1" x14ac:dyDescent="0.25">
      <c r="A1" s="8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Табл. 4 </vt:lpstr>
      <vt:lpstr>таблица 1</vt:lpstr>
      <vt:lpstr>таблица 2</vt:lpstr>
      <vt:lpstr>таблица 3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2019-11-06T09:52:37Z</dcterms:modified>
</cp:coreProperties>
</file>